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885" windowWidth="14805" windowHeight="7230" activeTab="5"/>
  </bookViews>
  <sheets>
    <sheet name="7.1" sheetId="1" r:id="rId1"/>
    <sheet name="7.2." sheetId="2" r:id="rId2"/>
    <sheet name="7.3." sheetId="3" r:id="rId3"/>
    <sheet name="7.4." sheetId="4" r:id="rId4"/>
    <sheet name="7.5." sheetId="5" r:id="rId5"/>
    <sheet name="7.6" sheetId="7" r:id="rId6"/>
  </sheets>
  <calcPr calcId="144525"/>
</workbook>
</file>

<file path=xl/calcChain.xml><?xml version="1.0" encoding="utf-8"?>
<calcChain xmlns="http://schemas.openxmlformats.org/spreadsheetml/2006/main">
  <c r="J31" i="3" l="1"/>
  <c r="J29" i="3"/>
  <c r="P31" i="3"/>
  <c r="P29" i="3" s="1"/>
  <c r="P26" i="3"/>
  <c r="Q26" i="3"/>
  <c r="P23" i="3"/>
  <c r="Q23" i="3"/>
  <c r="P20" i="3"/>
  <c r="Q20" i="3"/>
  <c r="P17" i="3"/>
  <c r="Q17" i="3"/>
  <c r="P16" i="3"/>
  <c r="P14" i="3" s="1"/>
  <c r="Q16" i="3"/>
  <c r="Q31" i="3" s="1"/>
  <c r="Q29" i="3" s="1"/>
  <c r="P15" i="3"/>
  <c r="Q15" i="3"/>
  <c r="Q14" i="3" l="1"/>
  <c r="P42" i="2"/>
  <c r="Q42" i="2"/>
  <c r="P41" i="2"/>
  <c r="Q41" i="2"/>
  <c r="P40" i="2"/>
  <c r="P37" i="2"/>
  <c r="Q37" i="2"/>
  <c r="P36" i="2"/>
  <c r="Q36" i="2"/>
  <c r="Q34" i="2" s="1"/>
  <c r="P35" i="2"/>
  <c r="P34" i="2" s="1"/>
  <c r="Q35" i="2"/>
  <c r="P30" i="2"/>
  <c r="Q30" i="2"/>
  <c r="P27" i="2"/>
  <c r="Q27" i="2"/>
  <c r="P26" i="2"/>
  <c r="Q26" i="2"/>
  <c r="P24" i="2"/>
  <c r="P20" i="2"/>
  <c r="Q20" i="2"/>
  <c r="Q17" i="2"/>
  <c r="P17" i="2"/>
  <c r="P16" i="2"/>
  <c r="Q16" i="2"/>
  <c r="Q14" i="2" s="1"/>
  <c r="P14" i="2"/>
  <c r="Q24" i="2" l="1"/>
  <c r="Q40" i="2"/>
  <c r="J27" i="1"/>
  <c r="J26" i="1"/>
  <c r="P17" i="5"/>
  <c r="Q17" i="5"/>
  <c r="P16" i="5"/>
  <c r="Q16" i="5"/>
  <c r="Q32" i="5" s="1"/>
  <c r="Q30" i="5" s="1"/>
  <c r="P15" i="5"/>
  <c r="Q15" i="5"/>
  <c r="P21" i="5"/>
  <c r="Q21" i="5"/>
  <c r="P23" i="5"/>
  <c r="Q23" i="5"/>
  <c r="P27" i="5"/>
  <c r="Q27" i="5"/>
  <c r="P32" i="5"/>
  <c r="P30" i="5" s="1"/>
  <c r="J70" i="4"/>
  <c r="J72" i="4"/>
  <c r="J69" i="4"/>
  <c r="O69" i="4"/>
  <c r="J66" i="4"/>
  <c r="J67" i="4"/>
  <c r="J68" i="4"/>
  <c r="J65" i="4"/>
  <c r="J60" i="4"/>
  <c r="J35" i="4"/>
  <c r="O64" i="4"/>
  <c r="P72" i="4"/>
  <c r="P69" i="4" s="1"/>
  <c r="Q72" i="4"/>
  <c r="Q69" i="4" s="1"/>
  <c r="P60" i="4"/>
  <c r="Q60" i="4"/>
  <c r="P52" i="4"/>
  <c r="Q52" i="4"/>
  <c r="P48" i="4"/>
  <c r="Q48" i="4"/>
  <c r="P44" i="4"/>
  <c r="Q44" i="4"/>
  <c r="P40" i="4"/>
  <c r="Q40" i="4"/>
  <c r="P36" i="4"/>
  <c r="Q36" i="4"/>
  <c r="P33" i="4"/>
  <c r="Q33" i="4"/>
  <c r="P32" i="4"/>
  <c r="Q32" i="4"/>
  <c r="P26" i="4"/>
  <c r="Q26" i="4"/>
  <c r="P22" i="4"/>
  <c r="Q22" i="4"/>
  <c r="P18" i="4"/>
  <c r="Q18" i="4"/>
  <c r="P16" i="4"/>
  <c r="Q16" i="4"/>
  <c r="P15" i="4"/>
  <c r="P14" i="4" s="1"/>
  <c r="Q15" i="4"/>
  <c r="J17" i="7"/>
  <c r="J29" i="7"/>
  <c r="J26" i="7"/>
  <c r="P29" i="7"/>
  <c r="Q29" i="7"/>
  <c r="Q26" i="7" s="1"/>
  <c r="P28" i="7"/>
  <c r="Q28" i="7"/>
  <c r="P27" i="7"/>
  <c r="Q27" i="7"/>
  <c r="P26" i="7"/>
  <c r="P22" i="7"/>
  <c r="Q22" i="7"/>
  <c r="P18" i="7"/>
  <c r="Q18" i="7"/>
  <c r="P17" i="7"/>
  <c r="P14" i="7" s="1"/>
  <c r="Q17" i="7"/>
  <c r="P16" i="7"/>
  <c r="Q16" i="7"/>
  <c r="P15" i="7"/>
  <c r="Q15" i="7"/>
  <c r="Q14" i="7"/>
  <c r="Q14" i="4" l="1"/>
  <c r="J64" i="4"/>
  <c r="P31" i="4"/>
  <c r="Q31" i="4"/>
  <c r="P29" i="1"/>
  <c r="Q29" i="1"/>
  <c r="P28" i="1"/>
  <c r="Q28" i="1"/>
  <c r="P27" i="1"/>
  <c r="Q27" i="1"/>
  <c r="P26" i="1"/>
  <c r="Q26" i="1"/>
  <c r="P25" i="1"/>
  <c r="P20" i="1"/>
  <c r="Q20" i="1"/>
  <c r="P17" i="1"/>
  <c r="Q17" i="1"/>
  <c r="Q25" i="1" l="1"/>
  <c r="N34" i="4"/>
  <c r="K60" i="4"/>
  <c r="L60" i="4"/>
  <c r="M60" i="4"/>
  <c r="N60" i="4"/>
  <c r="O60" i="4"/>
  <c r="R60" i="4"/>
  <c r="N17" i="4" l="1"/>
  <c r="L22" i="4"/>
  <c r="M22" i="4"/>
  <c r="N22" i="4"/>
  <c r="O22" i="4"/>
  <c r="R22" i="4"/>
  <c r="K22" i="4"/>
  <c r="J23" i="4"/>
  <c r="J24" i="4"/>
  <c r="J25" i="4"/>
  <c r="K14" i="3"/>
  <c r="L14" i="3"/>
  <c r="M14" i="3"/>
  <c r="K31" i="3"/>
  <c r="L31" i="3"/>
  <c r="M31" i="3"/>
  <c r="M29" i="3" s="1"/>
  <c r="K29" i="3"/>
  <c r="L29" i="3"/>
  <c r="K16" i="3"/>
  <c r="L16" i="3"/>
  <c r="M16" i="3"/>
  <c r="N16" i="3"/>
  <c r="N14" i="3" s="1"/>
  <c r="O16" i="3"/>
  <c r="O14" i="3" s="1"/>
  <c r="R16" i="3"/>
  <c r="R14" i="3" s="1"/>
  <c r="K15" i="3"/>
  <c r="L15" i="3"/>
  <c r="M15" i="3"/>
  <c r="N15" i="3"/>
  <c r="O15" i="3"/>
  <c r="R15" i="3"/>
  <c r="J15" i="3"/>
  <c r="R31" i="3" l="1"/>
  <c r="R29" i="3" s="1"/>
  <c r="O31" i="3"/>
  <c r="O29" i="3" s="1"/>
  <c r="J22" i="4"/>
  <c r="N31" i="3"/>
  <c r="N29" i="3" s="1"/>
  <c r="M72" i="4" l="1"/>
  <c r="K36" i="4" l="1"/>
  <c r="M32" i="5" l="1"/>
  <c r="M30" i="5" s="1"/>
  <c r="M42" i="2" l="1"/>
  <c r="M40" i="2" s="1"/>
  <c r="L26" i="2"/>
  <c r="M70" i="4" l="1"/>
  <c r="M69" i="4" s="1"/>
  <c r="K52" i="4" l="1"/>
  <c r="J52" i="4"/>
  <c r="M52" i="4"/>
  <c r="N52" i="4"/>
  <c r="O52" i="4"/>
  <c r="R52" i="4"/>
  <c r="L52" i="4"/>
  <c r="L72" i="4" l="1"/>
  <c r="L48" i="4"/>
  <c r="L44" i="4"/>
  <c r="R48" i="4"/>
  <c r="O48" i="4"/>
  <c r="N48" i="4"/>
  <c r="M48" i="4"/>
  <c r="M44" i="4" l="1"/>
  <c r="N44" i="4"/>
  <c r="O44" i="4"/>
  <c r="R44" i="4"/>
  <c r="R72" i="4" l="1"/>
  <c r="R69" i="4" s="1"/>
  <c r="K32" i="4" l="1"/>
  <c r="K27" i="1" l="1"/>
  <c r="K26" i="1"/>
  <c r="K20" i="2" l="1"/>
  <c r="J22" i="2"/>
  <c r="J21" i="2"/>
  <c r="R20" i="2"/>
  <c r="O20" i="2"/>
  <c r="N20" i="2"/>
  <c r="M20" i="2"/>
  <c r="L20" i="2"/>
  <c r="J20" i="2" l="1"/>
  <c r="L27" i="5" l="1"/>
  <c r="M27" i="5"/>
  <c r="N27" i="5"/>
  <c r="O27" i="5"/>
  <c r="R27" i="5"/>
  <c r="N23" i="5"/>
  <c r="O23" i="5"/>
  <c r="R23" i="5"/>
  <c r="K23" i="5"/>
  <c r="N72" i="4" l="1"/>
  <c r="N69" i="4" s="1"/>
  <c r="K29" i="1"/>
  <c r="K25" i="1" s="1"/>
  <c r="K28" i="1" l="1"/>
  <c r="L29" i="1"/>
  <c r="L28" i="1"/>
  <c r="L27" i="1"/>
  <c r="L26" i="1"/>
  <c r="M29" i="1"/>
  <c r="M28" i="1"/>
  <c r="M27" i="1"/>
  <c r="M26" i="1"/>
  <c r="N29" i="1"/>
  <c r="N28" i="1"/>
  <c r="N27" i="1"/>
  <c r="N26" i="1"/>
  <c r="O29" i="1"/>
  <c r="O28" i="1"/>
  <c r="J28" i="1" s="1"/>
  <c r="O27" i="1"/>
  <c r="O26" i="1"/>
  <c r="R26" i="1"/>
  <c r="R27" i="1"/>
  <c r="R28" i="1"/>
  <c r="R29" i="1"/>
  <c r="J24" i="1"/>
  <c r="J23" i="1"/>
  <c r="J21" i="1"/>
  <c r="J22" i="1"/>
  <c r="R20" i="1"/>
  <c r="O20" i="1"/>
  <c r="N20" i="1"/>
  <c r="M20" i="1"/>
  <c r="L20" i="1"/>
  <c r="K20" i="1"/>
  <c r="J18" i="1"/>
  <c r="J19" i="1"/>
  <c r="K17" i="1"/>
  <c r="L17" i="1"/>
  <c r="M17" i="1"/>
  <c r="N17" i="1"/>
  <c r="O17" i="1"/>
  <c r="R17" i="1"/>
  <c r="J16" i="1"/>
  <c r="J15" i="1"/>
  <c r="J14" i="1"/>
  <c r="J13" i="1"/>
  <c r="J12" i="1"/>
  <c r="J29" i="1" l="1"/>
  <c r="J25" i="1" s="1"/>
  <c r="O25" i="1"/>
  <c r="N25" i="1"/>
  <c r="J17" i="1"/>
  <c r="M25" i="1"/>
  <c r="J20" i="1"/>
  <c r="R25" i="1"/>
  <c r="L25" i="1"/>
  <c r="N27" i="7" l="1"/>
  <c r="J25" i="7"/>
  <c r="J24" i="7"/>
  <c r="J23" i="7"/>
  <c r="R22" i="7"/>
  <c r="O22" i="7"/>
  <c r="N22" i="7"/>
  <c r="M22" i="7"/>
  <c r="L22" i="7"/>
  <c r="K22" i="7"/>
  <c r="R18" i="7"/>
  <c r="O18" i="7"/>
  <c r="N18" i="7"/>
  <c r="M18" i="7"/>
  <c r="L18" i="7"/>
  <c r="K18" i="7"/>
  <c r="J19" i="7"/>
  <c r="J20" i="7"/>
  <c r="J21" i="7"/>
  <c r="K15" i="7"/>
  <c r="K27" i="7" s="1"/>
  <c r="L15" i="7"/>
  <c r="L27" i="7" s="1"/>
  <c r="M15" i="7"/>
  <c r="M27" i="7" s="1"/>
  <c r="N15" i="7"/>
  <c r="O15" i="7"/>
  <c r="O27" i="7" s="1"/>
  <c r="R15" i="7"/>
  <c r="R27" i="7" s="1"/>
  <c r="K16" i="7"/>
  <c r="K28" i="7" s="1"/>
  <c r="L16" i="7"/>
  <c r="L28" i="7" s="1"/>
  <c r="M16" i="7"/>
  <c r="M28" i="7" s="1"/>
  <c r="N16" i="7"/>
  <c r="N28" i="7" s="1"/>
  <c r="O16" i="7"/>
  <c r="O28" i="7" s="1"/>
  <c r="R16" i="7"/>
  <c r="R28" i="7" s="1"/>
  <c r="R17" i="7"/>
  <c r="R29" i="7" s="1"/>
  <c r="O17" i="7"/>
  <c r="O29" i="7" s="1"/>
  <c r="N17" i="7"/>
  <c r="M17" i="7"/>
  <c r="L17" i="7"/>
  <c r="L29" i="7" s="1"/>
  <c r="K17" i="7"/>
  <c r="K29" i="7" s="1"/>
  <c r="N14" i="7" l="1"/>
  <c r="J15" i="7"/>
  <c r="J27" i="7" s="1"/>
  <c r="K26" i="7"/>
  <c r="J16" i="7"/>
  <c r="J28" i="7" s="1"/>
  <c r="R26" i="7"/>
  <c r="M14" i="7"/>
  <c r="J18" i="7"/>
  <c r="K14" i="7"/>
  <c r="O26" i="7"/>
  <c r="L26" i="7"/>
  <c r="M29" i="7"/>
  <c r="M26" i="7" s="1"/>
  <c r="R14" i="7"/>
  <c r="O14" i="7"/>
  <c r="N29" i="7"/>
  <c r="N26" i="7" s="1"/>
  <c r="L14" i="7"/>
  <c r="J22" i="7"/>
  <c r="J31" i="5"/>
  <c r="K31" i="5"/>
  <c r="R21" i="5"/>
  <c r="J22" i="5"/>
  <c r="K22" i="5"/>
  <c r="L22" i="5"/>
  <c r="M22" i="5"/>
  <c r="N22" i="5"/>
  <c r="O22" i="5"/>
  <c r="R22" i="5"/>
  <c r="K21" i="5"/>
  <c r="L21" i="5"/>
  <c r="N21" i="5"/>
  <c r="O32" i="5"/>
  <c r="O30" i="5" s="1"/>
  <c r="R32" i="5"/>
  <c r="J26" i="5"/>
  <c r="J25" i="5"/>
  <c r="R24" i="5"/>
  <c r="N24" i="5"/>
  <c r="K24" i="5"/>
  <c r="J29" i="5"/>
  <c r="J27" i="5" s="1"/>
  <c r="J28" i="5"/>
  <c r="J15" i="5"/>
  <c r="J18" i="5"/>
  <c r="J19" i="5"/>
  <c r="J16" i="5" s="1"/>
  <c r="K17" i="5"/>
  <c r="L17" i="5"/>
  <c r="M17" i="5"/>
  <c r="N17" i="5"/>
  <c r="O17" i="5"/>
  <c r="R17" i="5"/>
  <c r="R15" i="5"/>
  <c r="O15" i="5"/>
  <c r="N15" i="5"/>
  <c r="M15" i="5"/>
  <c r="L15" i="5"/>
  <c r="K15" i="5"/>
  <c r="R16" i="5"/>
  <c r="O16" i="5"/>
  <c r="N16" i="5"/>
  <c r="K16" i="5"/>
  <c r="J37" i="4"/>
  <c r="J38" i="4"/>
  <c r="J33" i="4" s="1"/>
  <c r="J39" i="4"/>
  <c r="J41" i="4"/>
  <c r="J42" i="4"/>
  <c r="J43" i="4"/>
  <c r="J19" i="4"/>
  <c r="J20" i="4"/>
  <c r="J21" i="4"/>
  <c r="J27" i="4"/>
  <c r="J28" i="4"/>
  <c r="J29" i="4"/>
  <c r="R26" i="4"/>
  <c r="O26" i="4"/>
  <c r="N26" i="4"/>
  <c r="M26" i="4"/>
  <c r="L26" i="4"/>
  <c r="R18" i="4"/>
  <c r="O18" i="4"/>
  <c r="N18" i="4"/>
  <c r="L18" i="4"/>
  <c r="R16" i="4"/>
  <c r="O16" i="4"/>
  <c r="N16" i="4"/>
  <c r="M16" i="4"/>
  <c r="L16" i="4"/>
  <c r="R15" i="4"/>
  <c r="O15" i="4"/>
  <c r="N15" i="4"/>
  <c r="M15" i="4"/>
  <c r="L15" i="4"/>
  <c r="R40" i="4"/>
  <c r="O40" i="4"/>
  <c r="N40" i="4"/>
  <c r="M40" i="4"/>
  <c r="L40" i="4"/>
  <c r="O36" i="4"/>
  <c r="N36" i="4"/>
  <c r="M36" i="4"/>
  <c r="L36" i="4"/>
  <c r="L31" i="4" s="1"/>
  <c r="R33" i="4"/>
  <c r="O33" i="4"/>
  <c r="N33" i="4"/>
  <c r="M33" i="4"/>
  <c r="L33" i="4"/>
  <c r="R32" i="4"/>
  <c r="O32" i="4"/>
  <c r="O31" i="4" s="1"/>
  <c r="N32" i="4"/>
  <c r="M32" i="4"/>
  <c r="L32" i="4"/>
  <c r="L70" i="4" s="1"/>
  <c r="L69" i="4" s="1"/>
  <c r="K15" i="4"/>
  <c r="K16" i="4"/>
  <c r="K26" i="4"/>
  <c r="K72" i="4" s="1"/>
  <c r="K69" i="4" s="1"/>
  <c r="K40" i="4"/>
  <c r="K33" i="4"/>
  <c r="K31" i="4" s="1"/>
  <c r="J28" i="3"/>
  <c r="J27" i="3"/>
  <c r="J25" i="3"/>
  <c r="J24" i="3"/>
  <c r="J22" i="3"/>
  <c r="J21" i="3"/>
  <c r="J18" i="3"/>
  <c r="J19" i="3"/>
  <c r="R26" i="3"/>
  <c r="O26" i="3"/>
  <c r="N26" i="3"/>
  <c r="M26" i="3"/>
  <c r="L26" i="3"/>
  <c r="R23" i="3"/>
  <c r="O23" i="3"/>
  <c r="N23" i="3"/>
  <c r="M23" i="3"/>
  <c r="L23" i="3"/>
  <c r="R20" i="3"/>
  <c r="O20" i="3"/>
  <c r="N20" i="3"/>
  <c r="M20" i="3"/>
  <c r="L20" i="3"/>
  <c r="R17" i="3"/>
  <c r="O17" i="3"/>
  <c r="N17" i="3"/>
  <c r="M17" i="3"/>
  <c r="L17" i="3"/>
  <c r="K17" i="3"/>
  <c r="K20" i="3"/>
  <c r="K23" i="3"/>
  <c r="K26" i="3"/>
  <c r="R30" i="5" l="1"/>
  <c r="J32" i="5"/>
  <c r="J30" i="5" s="1"/>
  <c r="N14" i="4"/>
  <c r="O14" i="4"/>
  <c r="N31" i="4"/>
  <c r="J14" i="7"/>
  <c r="K14" i="4"/>
  <c r="J16" i="3"/>
  <c r="J17" i="5"/>
  <c r="J14" i="5" s="1"/>
  <c r="J20" i="3"/>
  <c r="J16" i="4"/>
  <c r="M31" i="4"/>
  <c r="J40" i="4"/>
  <c r="M14" i="4"/>
  <c r="J15" i="4"/>
  <c r="R31" i="4"/>
  <c r="J32" i="4"/>
  <c r="J36" i="4"/>
  <c r="J18" i="4"/>
  <c r="J26" i="4"/>
  <c r="J26" i="3"/>
  <c r="K32" i="5"/>
  <c r="K30" i="5" s="1"/>
  <c r="J34" i="4"/>
  <c r="L14" i="4"/>
  <c r="R14" i="4"/>
  <c r="J17" i="4"/>
  <c r="J17" i="3"/>
  <c r="J23" i="3"/>
  <c r="J30" i="3"/>
  <c r="O21" i="5"/>
  <c r="N32" i="5"/>
  <c r="N30" i="5" s="1"/>
  <c r="J23" i="5"/>
  <c r="L32" i="5"/>
  <c r="L30" i="5" s="1"/>
  <c r="J24" i="5"/>
  <c r="J38" i="2"/>
  <c r="J37" i="2" s="1"/>
  <c r="J39" i="2"/>
  <c r="J31" i="2"/>
  <c r="J32" i="2"/>
  <c r="J29" i="2"/>
  <c r="J28" i="2"/>
  <c r="J25" i="2"/>
  <c r="J15" i="2"/>
  <c r="J18" i="2"/>
  <c r="J19" i="2"/>
  <c r="R37" i="2"/>
  <c r="O37" i="2"/>
  <c r="N37" i="2"/>
  <c r="M37" i="2"/>
  <c r="L37" i="2"/>
  <c r="R36" i="2"/>
  <c r="R34" i="2" s="1"/>
  <c r="O36" i="2"/>
  <c r="N36" i="2"/>
  <c r="M36" i="2"/>
  <c r="R35" i="2"/>
  <c r="R41" i="2" s="1"/>
  <c r="O35" i="2"/>
  <c r="N35" i="2"/>
  <c r="N41" i="2" s="1"/>
  <c r="M35" i="2"/>
  <c r="J35" i="2" s="1"/>
  <c r="L41" i="2"/>
  <c r="N34" i="2"/>
  <c r="L34" i="2"/>
  <c r="R30" i="2"/>
  <c r="O30" i="2"/>
  <c r="N30" i="2"/>
  <c r="M30" i="2"/>
  <c r="L30" i="2"/>
  <c r="R27" i="2"/>
  <c r="O27" i="2"/>
  <c r="N27" i="2"/>
  <c r="L27" i="2"/>
  <c r="R26" i="2"/>
  <c r="O26" i="2"/>
  <c r="N26" i="2"/>
  <c r="R17" i="2"/>
  <c r="O17" i="2"/>
  <c r="N17" i="2"/>
  <c r="M17" i="2"/>
  <c r="L17" i="2"/>
  <c r="R16" i="2"/>
  <c r="R14" i="2" s="1"/>
  <c r="O16" i="2"/>
  <c r="O14" i="2" s="1"/>
  <c r="N16" i="2"/>
  <c r="N14" i="2" s="1"/>
  <c r="M14" i="2"/>
  <c r="L16" i="2"/>
  <c r="L14" i="2" s="1"/>
  <c r="K35" i="2"/>
  <c r="K36" i="2"/>
  <c r="K42" i="2" s="1"/>
  <c r="K40" i="2" s="1"/>
  <c r="O24" i="2" l="1"/>
  <c r="J71" i="4"/>
  <c r="J41" i="2"/>
  <c r="J26" i="2"/>
  <c r="N24" i="2"/>
  <c r="J36" i="2"/>
  <c r="J34" i="2" s="1"/>
  <c r="R24" i="2"/>
  <c r="J27" i="2"/>
  <c r="J14" i="4"/>
  <c r="J17" i="2"/>
  <c r="J16" i="2"/>
  <c r="J14" i="2" s="1"/>
  <c r="L24" i="2"/>
  <c r="J21" i="5"/>
  <c r="J31" i="4"/>
  <c r="J14" i="3"/>
  <c r="J30" i="2"/>
  <c r="O42" i="2"/>
  <c r="R42" i="2"/>
  <c r="N42" i="2"/>
  <c r="N40" i="2" s="1"/>
  <c r="O34" i="2"/>
  <c r="M34" i="2"/>
  <c r="L42" i="2"/>
  <c r="L40" i="2" s="1"/>
  <c r="M41" i="2"/>
  <c r="O41" i="2"/>
  <c r="K24" i="2"/>
  <c r="R40" i="2" l="1"/>
  <c r="J40" i="2" s="1"/>
  <c r="J42" i="2"/>
  <c r="J24" i="2"/>
  <c r="O40" i="2"/>
</calcChain>
</file>

<file path=xl/sharedStrings.xml><?xml version="1.0" encoding="utf-8"?>
<sst xmlns="http://schemas.openxmlformats.org/spreadsheetml/2006/main" count="797" uniqueCount="167">
  <si>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</si>
  <si>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</si>
  <si>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</si>
  <si>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</si>
  <si>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</si>
  <si>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</si>
  <si>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</si>
  <si>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</si>
  <si>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</si>
  <si>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</si>
  <si>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</si>
  <si>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</si>
  <si>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</si>
  <si>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</si>
  <si>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</si>
  <si>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</si>
  <si>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</si>
  <si>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</si>
  <si>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</si>
  <si>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</si>
  <si>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</si>
  <si>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</si>
  <si>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</si>
  <si>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</si>
  <si>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</si>
  <si>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</si>
  <si>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</si>
  <si>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</si>
  <si>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</si>
  <si>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</si>
  <si>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Администрация Куликовского сельского поселения Калачинского муниципального района Омской области</t>
  </si>
  <si>
    <t>районный бюджет</t>
  </si>
  <si>
    <t>МЕРОПРИЯТИЯ  ПОДПРОГРАММЫ 7.2 МУНИЦИПАЛЬНОЙ ПРОГРАММЫ</t>
  </si>
  <si>
    <t>Таблица 7.2.4.1</t>
  </si>
  <si>
    <t>Цель ПП - Создание условий для организации досуга населения.</t>
  </si>
  <si>
    <t>Задача 1 ПП -Организация предоставления культурно-досугового обслуживания населения</t>
  </si>
  <si>
    <r>
      <rPr>
        <b/>
        <sz val="11"/>
        <rFont val="Times New Roman"/>
        <family val="1"/>
        <charset val="204"/>
      </rPr>
      <t>Основное мероприятие 2 ПП</t>
    </r>
    <r>
      <rPr>
        <sz val="11"/>
        <rFont val="Times New Roman"/>
        <family val="1"/>
        <charset val="204"/>
      </rPr>
      <t xml:space="preserve"> - Создание условий в организации предоставления культурно-досугового обслуживания населения;</t>
    </r>
  </si>
  <si>
    <t>соотношение средней заработной платы ра-ботников учреждений культуры к среднеме-сячному доходу от трудовой деятельности по Омской области</t>
  </si>
  <si>
    <t>1.1.</t>
  </si>
  <si>
    <t>мероприятие 1 ОМ 2 ПП - Содействие в оказание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обла-сти.</t>
  </si>
  <si>
    <t>08</t>
  </si>
  <si>
    <t>01</t>
  </si>
  <si>
    <t>Задача 2 ПП - содействие дальнейшему развитию самодеятельного народного творчества, приобщение к творчеству детей, подростков и молодежи</t>
  </si>
  <si>
    <r>
      <rPr>
        <b/>
        <sz val="11"/>
        <rFont val="Times New Roman"/>
        <family val="1"/>
        <charset val="204"/>
      </rPr>
      <t>Основное мероприятие 2 ПП</t>
    </r>
    <r>
      <rPr>
        <sz val="11"/>
        <rFont val="Times New Roman"/>
        <family val="1"/>
        <charset val="204"/>
      </rPr>
      <t xml:space="preserve"> -  Создание условий в организации предоставления культурно-досугового обслуживания населения.</t>
    </r>
  </si>
  <si>
    <t>2.1</t>
  </si>
  <si>
    <t>Мероприятия 1 ОМ  ПП  2  - Организация предоставления культурно-досугового обслуживания населения</t>
  </si>
  <si>
    <t>увеличение количества участников культурно-досуговых мероприятий</t>
  </si>
  <si>
    <t>2.2.</t>
  </si>
  <si>
    <t>рост числа участников клубных формирований самодеятельного народного творчества</t>
  </si>
  <si>
    <t>Задача 3 ПП - Материально-техническое содержание учреждений культуры.</t>
  </si>
  <si>
    <t>3.</t>
  </si>
  <si>
    <r>
      <rPr>
        <b/>
        <sz val="11"/>
        <rFont val="Times New Roman"/>
        <family val="1"/>
        <charset val="204"/>
      </rPr>
      <t>Основное мероприятие 3 ПП</t>
    </r>
    <r>
      <rPr>
        <sz val="11"/>
        <rFont val="Times New Roman"/>
        <family val="1"/>
        <charset val="204"/>
      </rPr>
      <t xml:space="preserve"> - Материально-техническое содержание  учрежедений</t>
    </r>
  </si>
  <si>
    <t>3.1</t>
  </si>
  <si>
    <t>количество учреждений культуры, укрепивших материально-техническую базу</t>
  </si>
  <si>
    <t>МЕРОПРИЯТИЯ  ПОДПРОГРАММЫ 7.3 МУНИЦИПАЛЬНОЙ ПРОГРАММЫ</t>
  </si>
  <si>
    <t>Таблица 7.3.4.1</t>
  </si>
  <si>
    <t>Цель ПП - Улучшение качества жизни населения за счет повышения эффективности функционирования жилищно-коммунального хозяйства в целом.</t>
  </si>
  <si>
    <t>Задача 1 ПП -Создание условий для осуществления мероприятий в сфере благоустройства сельского поселения и создание безопасных и комфортных условий проживания граждан</t>
  </si>
  <si>
    <t>Основное мероприятие 3 ПП - Мероприятия в сфере благоустройства</t>
  </si>
  <si>
    <t>1.1</t>
  </si>
  <si>
    <t xml:space="preserve"> мероприятие 1  ОМ   3 ПП - Обеспечение жителей поселения уличным освещением</t>
  </si>
  <si>
    <t>05</t>
  </si>
  <si>
    <t>03</t>
  </si>
  <si>
    <t>соотношения установленных программой целевых индикаторов с их, фактически достигнутыми значениями по данным мониторинга исполнения подпрограммы</t>
  </si>
  <si>
    <t>1.2.</t>
  </si>
  <si>
    <t>мероприятие 1 ОМ 3 ПП - Содержание и уборка территории улиц, площадей, тротуаров (за исключением придомовых территорий)</t>
  </si>
  <si>
    <t>1.3.</t>
  </si>
  <si>
    <t>мероприятие 2 ОМ 3 ПП - Организация и проведение мероприятий по повышению благоустроенности территории поселения (в том числе: ремонт и содержание памятников, спиливание старых деревьев, содержание детской площадки)</t>
  </si>
  <si>
    <t>1.4</t>
  </si>
  <si>
    <t>МЕРОПРИЯТИЯ  ПОДПРОГРАММЫ 7.4 МУНИЦИПАЛЬНОЙ ПРОГРАММЫ</t>
  </si>
  <si>
    <t>Таблица 7.4.4.1</t>
  </si>
  <si>
    <t>Цель ПП - Улучшение состояния улично-дорожной сети; создание условий для безопасного дорожного движения.</t>
  </si>
  <si>
    <t>Задача 1 ПП -Содержание автомобильных дорог в границах населенных пунктов поселения.</t>
  </si>
  <si>
    <r>
      <rPr>
        <b/>
        <sz val="11"/>
        <rFont val="Times New Roman"/>
        <family val="1"/>
        <charset val="204"/>
      </rPr>
      <t>Основное мероприятие 4 ПП</t>
    </r>
    <r>
      <rPr>
        <sz val="11"/>
        <rFont val="Times New Roman"/>
        <family val="1"/>
        <charset val="204"/>
      </rPr>
      <t xml:space="preserve"> - Содержание автомобильных дорог в границах населенных пунктов поселения</t>
    </r>
  </si>
  <si>
    <t>Увеличение протяженности автомобильных дорог общего пользования, с твердым покрытием (км/год)</t>
  </si>
  <si>
    <t>04</t>
  </si>
  <si>
    <t>09</t>
  </si>
  <si>
    <t>МЕРОПРИЯТИЯ  ПОДПРОГРАММЫ 7.5 МУНИЦИПАЛЬНОЙ ПРОГРАММЫ</t>
  </si>
  <si>
    <t>Таблица 7.5.4.1</t>
  </si>
  <si>
    <t>Цель ПП - Создание условий для развития физической культуры и спорта, самореализация и граж-данское становление молодежи..</t>
  </si>
  <si>
    <r>
      <rPr>
        <b/>
        <sz val="11"/>
        <rFont val="Times New Roman"/>
        <family val="1"/>
        <charset val="204"/>
      </rPr>
      <t>Основное мероприятие 5 ПП</t>
    </r>
    <r>
      <rPr>
        <sz val="11"/>
        <rFont val="Times New Roman"/>
        <family val="1"/>
        <charset val="204"/>
      </rPr>
      <t xml:space="preserve"> - Осуществление полномочий в сфере молодежной политики, физической культуры и массового спорта;</t>
    </r>
  </si>
  <si>
    <t>мероприятие 1 ОМ 5 ПП - Осуществление полномочий в сфере молодежной политики, физической культуры и массового спорта</t>
  </si>
  <si>
    <t>11</t>
  </si>
  <si>
    <t>02</t>
  </si>
  <si>
    <t>2.1.</t>
  </si>
  <si>
    <t>Мероприятие 1 ОМ  ПП 5 -Участие в спортивных соревнованиях и физкультурно-оздоровительных мероприятиях;</t>
  </si>
  <si>
    <t>МЕРОПРИЯТИЯ  ПОДПРОГРАММЫ 7.6 МУНИЦИПАЛЬНОЙ ПРОГРАММЫ</t>
  </si>
  <si>
    <t>Таблица 7.7.4.1</t>
  </si>
  <si>
    <r>
      <rPr>
        <b/>
        <sz val="11"/>
        <rFont val="Times New Roman"/>
        <family val="1"/>
        <charset val="204"/>
      </rPr>
      <t>Основное мероприятие 7 ПП</t>
    </r>
    <r>
      <rPr>
        <sz val="11"/>
        <rFont val="Times New Roman"/>
        <family val="1"/>
        <charset val="204"/>
      </rPr>
      <t xml:space="preserve"> -Обеспечение населённых пунктов поселения средствами пожаротушения,  гидрантами</t>
    </r>
  </si>
  <si>
    <t>мероприятие 2 ОМ 7 ПП  -  Приобретение средств пожаротушения,  гидрантов</t>
  </si>
  <si>
    <t>1.2</t>
  </si>
  <si>
    <t>мероприятие 1  ОМ  7  ПП  -  Замена электропроводки во всех учреждениях культуры</t>
  </si>
  <si>
    <t>обеспечение необходимыми материальными и организационными ресурсами</t>
  </si>
  <si>
    <t>Мероприятие 2 ОМ  ПП 2 - Проведение конкурсов, фестивалей, концертов, праздников, семинаров и других творческих проектов культурного направления</t>
  </si>
  <si>
    <t xml:space="preserve">Мероприятие 2 ОМ  ПП 5 -Создание условий для развития физической культуры и массового спорта </t>
  </si>
  <si>
    <r>
      <rPr>
        <b/>
        <sz val="11"/>
        <rFont val="Times New Roman"/>
        <family val="1"/>
        <charset val="204"/>
      </rPr>
      <t>Основное мероприятие  5 ПП</t>
    </r>
    <r>
      <rPr>
        <sz val="11"/>
        <rFont val="Times New Roman"/>
        <family val="1"/>
        <charset val="204"/>
      </rPr>
      <t xml:space="preserve"> - Участие в спортивных соревнованиях и физкультурно-оздоровительных мероприятиях;</t>
    </r>
  </si>
  <si>
    <t>Цель ПП -Устранение нарушений в сфере пожарной безопасности; предупреждение и ликвидация последствий экологических и техногенных катастроф</t>
  </si>
  <si>
    <t>Задача 1 ПП -Устранение нарушений в сфере пожарной безопасности; предупреждение и ликвидация последствий экологических и техногенных катастроф.</t>
  </si>
  <si>
    <t>МЕРОПРИЯТИЯ  ПОДПРОГРАММЫ 7.1 МУНИЦИПАЛЬНОЙ ПРОГРАММЫ</t>
  </si>
  <si>
    <t>федеральный бюджет</t>
  </si>
  <si>
    <t>итого по 04 01</t>
  </si>
  <si>
    <t>итого по 04 05</t>
  </si>
  <si>
    <t>Целевые индикаторы реализации мероприятий (группы мероприятий) ПП</t>
  </si>
  <si>
    <t>Значения</t>
  </si>
  <si>
    <t>Единицы измерения</t>
  </si>
  <si>
    <t>рублей</t>
  </si>
  <si>
    <t>Таблица 7.1.4.1</t>
  </si>
  <si>
    <t>Цель ПП - Осуществление эффективного муниципального управления, управление общественными финансами и имуществом Сорочинского сельского поселения  Калачинского муниципального района Омской области .</t>
  </si>
  <si>
    <t>Задача 1 ПП -Обеспечение эффективного осуществления своих полномочий Администрацией Сорочинского сельского поселения Калачинского муниципального района Омской области</t>
  </si>
  <si>
    <t>Администрация Сорочинского сельского поселения Калачинского муниципального района Омской области</t>
  </si>
  <si>
    <t>Степень соответствия освещаемой информации о деятельности администрации Сорочинского сельского поселения требованиям федерального законодательства</t>
  </si>
  <si>
    <t>чел.</t>
  </si>
  <si>
    <t xml:space="preserve">Приложение к подпрограмме«Развитие культуры сельского поселения» муниципальной программы «Развитие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
на 2020-2025 годы»
</t>
  </si>
  <si>
    <t>Мероприятие  1  ОМ  ПП  2  -газификация клуба д.Измайловка</t>
  </si>
  <si>
    <t xml:space="preserve">Приложение к подпрограмме «Развитие жилищно-коммунального хозяйства сельского поселения» муниципальной программы «Развитие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
на 2020-2025 годы»
</t>
  </si>
  <si>
    <t xml:space="preserve">Приложение к подпрограмме «Модернизация и развитие автомобильных дорог, обеспечение безопасности дорожного движения в сельском поселении» муниципальной программы «Развитие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
на 2020-2025 годы»
</t>
  </si>
  <si>
    <t xml:space="preserve">Приложение к подпрограмме «Развитие массового спорта на территории сельского поселения» муниципальной программы «Развитие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
на 2020-2025 годы»
</t>
  </si>
  <si>
    <t>Задача 1 ПП -Создать условия для эффективного развития молодежной политики на территории Сорочинского сельского поселения</t>
  </si>
  <si>
    <t>Задача 2 ПП - Создать условия для развития физической культуры и спорта на территории Сорочинского сельского поселения.</t>
  </si>
  <si>
    <t>увеличение доли молодежи сельского поселения участвующей в мероприятиях, направленных на реализацию молодежной политики, в общей численности молодежи Сорочинского сельского поселения</t>
  </si>
  <si>
    <t>доля жителей Сорочинского сельского поселения систематически занимающихся физической культурой и спортом</t>
  </si>
  <si>
    <t>Мероприятие 5 ОМ  3 ПП - организация ритуальных услуг по вопросам похоронного дела, содержание мест захоронения</t>
  </si>
  <si>
    <t xml:space="preserve">Приложение к подпрограмме «Защита населения и территории от чрезвычайных ситуаций природного и техногенного характера» муниципальной программы «Развитие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
на 2020-2025 годы»
</t>
  </si>
  <si>
    <t>Приложение к подпрограмме "Обеспечение эффективного муниципального управления, управление общественными финансами и имуществом сельского поселения" муниципальной программы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</t>
  </si>
  <si>
    <t>1320129990</t>
  </si>
  <si>
    <t>мероприятие 1   ПП 1 - Обеспечение эффективного осуществления своих полномочий Администрацией Сорочинского сельского поселения на 2020-2025 годы.</t>
  </si>
  <si>
    <t>мероприятие 3 ПП 1   Р езервный фонд администрации сельского поселения</t>
  </si>
  <si>
    <t xml:space="preserve">мероприятие 4 ОМ ПП 1   Реализация прочих иероприятий </t>
  </si>
  <si>
    <t xml:space="preserve">мероприятие 5  ПП 1  Осуществление первичного воинского учета на территориях, где отсутствуют военные коммисариаты  </t>
  </si>
  <si>
    <t>мероприятие 6 ПП1 Участие в организации и финансировании проведения общественных работ на территории Сорочинского сельского поселения</t>
  </si>
  <si>
    <t>Мероприятие 8 ОМ ПП 1  Реализация прочих мероприятий</t>
  </si>
  <si>
    <t>Мероприятие 9  ОМ ПП 1   Пенсии, пособия, выплачиваемые работодателями бывшим работникам</t>
  </si>
  <si>
    <t>мероприятие 1 ОМ 4 ПП - Услуги по очистке дорог от снежного покрова</t>
  </si>
  <si>
    <t>мероприятие 1 ОМ 3 ПП - 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работникам).</t>
  </si>
  <si>
    <t>13201L5193</t>
  </si>
  <si>
    <t>мероприятие 1  ОМ   4 ПП - Ремонт  автомобильной дороги по ул.Береговая (от дома № 53 до дома № 81) в с.Сорочино, Сорочинского с.п. Калачинского МР Омской области</t>
  </si>
  <si>
    <t>мероприятие 2  ОМ   4 ПП - Ремонт  автомобильной дороги по ул.Береговая (от дома № 81 до дома № 85) в с.Сорочино, Сорочинского с.п. Калачинского МР Омской области</t>
  </si>
  <si>
    <t xml:space="preserve">планомерное проведение работы по обеспечению необходимых условий для безопасности людей </t>
  </si>
  <si>
    <t>мероприятие 3  ОМ   4 ПП - Ремонт  автомобильной дороги по ул.Юбилейная (от дома № 8 до дома № 20) в с.Сорочино, Сорочинского с.п. Калачинского МР Омской области</t>
  </si>
  <si>
    <t>Площадь отремонтированного участка дороги</t>
  </si>
  <si>
    <t>кв.м</t>
  </si>
  <si>
    <r>
      <rPr>
        <b/>
        <sz val="11"/>
        <rFont val="Times New Roman"/>
        <family val="1"/>
        <charset val="204"/>
      </rPr>
      <t>Основное мероприятие 4 ПП</t>
    </r>
    <r>
      <rPr>
        <sz val="11"/>
        <rFont val="Times New Roman"/>
        <family val="1"/>
        <charset val="204"/>
      </rPr>
      <t xml:space="preserve"> -  Услуги по капитальному ремонту и ремонту автомобильных дорог находящихся в собственности поселения </t>
    </r>
  </si>
  <si>
    <t>2.3.</t>
  </si>
  <si>
    <t>2.4.</t>
  </si>
  <si>
    <t>2.5.</t>
  </si>
  <si>
    <t>мероприятие 4  ОМ   4 ПП - Ремонт  автомобильной дороги по ул.Береговая (от дома № 49 до дома № 53, от дома № 85 до дома № 87) в с.Сорочино, Сорочинского с.п. Калачинского МР Омской области</t>
  </si>
  <si>
    <t xml:space="preserve">Ремонт автомобильных дорог в с.Сорочино ( ул.Школьная (от дома №5 до ул.Центральная), переулок Пляжный (от ул.Береговая до ул. 30 лет Победы)) Сорочинского сельского поселения Калачинского муниципального района Омской области </t>
  </si>
  <si>
    <t xml:space="preserve">Ремонт автомобильных дорог в с.Сорочино переулок Пляжный (от ул.Школьная до ул. 30 лет Победы)) Сорочинского сельского поселения Калачинского муниципального района Омской области </t>
  </si>
  <si>
    <t>10</t>
  </si>
  <si>
    <t>мероприятие 7 ПП1 Возмещение части затрат личным подсобным хозяйствам по производству молока.</t>
  </si>
  <si>
    <t>2.6.</t>
  </si>
  <si>
    <t>1330429990</t>
  </si>
  <si>
    <t>1330229990</t>
  </si>
  <si>
    <t>1330329990</t>
  </si>
  <si>
    <t>134001</t>
  </si>
  <si>
    <t>134002</t>
  </si>
  <si>
    <t>мероприятие 3 ОМ 4 ПП - Грейдирование грунтовых дорог сельского поселения</t>
  </si>
  <si>
    <t>мероприятие 2 ОМ 4 ПП - Услуги прочие по содержанию автомобильных дорог</t>
  </si>
  <si>
    <t>2.7.</t>
  </si>
  <si>
    <t xml:space="preserve">Ремонт автомобильных дорог в с.Сорочино проезд возле ДК ул.Центральная,15 Сорочинского сельского поселения Калачинского муниципального района Омской области </t>
  </si>
  <si>
    <t>2025год</t>
  </si>
  <si>
    <t>2026 год</t>
  </si>
  <si>
    <t>2027 год</t>
  </si>
  <si>
    <t>инициативные платежи</t>
  </si>
  <si>
    <t>2.8.</t>
  </si>
  <si>
    <t>Ремонт автомобильной дороги в с.Сорочино Калачинского района Омской области по ул.Береговая (от дома № 51 до дома № 23 по улице Береговая)</t>
  </si>
  <si>
    <t>1340122020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</si>
</sst>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Border="1"/>
    <xf numFmtId="0" fontId="1" fillId="0" borderId="1" xfId="0" applyFont="1" applyBorder="1" applyAlignment="1">
      <alignment horizontal="center"/>
    </xf>
    <xf numFmtId="0" fontId="0" fillId="0" borderId="12" xfId="0" applyBorder="1" applyAlignment="1">
      <alignment horizontal="right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2" borderId="0" xfId="0" applyFont="1" applyFill="1" applyBorder="1"/>
    <xf numFmtId="0" fontId="1" fillId="0" borderId="12" xfId="0" applyFont="1" applyBorder="1" applyAlignment="1">
      <alignment horizontal="right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0" fontId="1" fillId="0" borderId="1" xfId="0" applyFont="1" applyBorder="1"/>
    <xf numFmtId="0" fontId="1" fillId="2" borderId="1" xfId="0" applyFont="1" applyFill="1" applyBorder="1"/>
    <xf numFmtId="49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1" fillId="0" borderId="6" xfId="0" applyNumberFormat="1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9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4" fontId="4" fillId="0" borderId="5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" fontId="1" fillId="3" borderId="6" xfId="0" applyNumberFormat="1" applyFont="1" applyFill="1" applyBorder="1"/>
    <xf numFmtId="4" fontId="1" fillId="3" borderId="1" xfId="0" applyNumberFormat="1" applyFont="1" applyFill="1" applyBorder="1"/>
    <xf numFmtId="4" fontId="2" fillId="3" borderId="1" xfId="0" applyNumberFormat="1" applyFont="1" applyFill="1" applyBorder="1"/>
    <xf numFmtId="4" fontId="1" fillId="0" borderId="6" xfId="0" applyNumberFormat="1" applyFont="1" applyFill="1" applyBorder="1"/>
    <xf numFmtId="4" fontId="1" fillId="0" borderId="1" xfId="0" applyNumberFormat="1" applyFont="1" applyFill="1" applyBorder="1"/>
    <xf numFmtId="4" fontId="2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/>
    <xf numFmtId="0" fontId="1" fillId="0" borderId="1" xfId="0" applyFont="1" applyBorder="1" applyAlignment="1">
      <alignment horizontal="center" vertical="center" textRotation="90" wrapText="1"/>
    </xf>
    <xf numFmtId="49" fontId="1" fillId="0" borderId="0" xfId="0" applyNumberFormat="1" applyFont="1" applyAlignment="1">
      <alignment wrapText="1"/>
    </xf>
    <xf numFmtId="0" fontId="2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0" fillId="0" borderId="7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" fontId="4" fillId="0" borderId="5" xfId="0" applyNumberFormat="1" applyFon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99"/>
      <color rgb="FFFFCCCC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"/>
  <sheetViews>
    <sheetView topLeftCell="C16" zoomScale="70" zoomScaleNormal="70" workbookViewId="0">
      <selection activeCell="R14" sqref="R14"/>
    </sheetView>
  </sheetViews>
  <sheetFormatPr defaultRowHeight="15" x14ac:dyDescent="0.25"/>
  <cols>
    <col min="1" max="1" width="10.7109375" customWidth="1"/>
    <col min="2" max="2" width="40.7109375" customWidth="1"/>
    <col min="3" max="3" width="8.28515625" customWidth="1"/>
    <col min="4" max="4" width="8.85546875" customWidth="1"/>
    <col min="5" max="5" width="16.140625" customWidth="1"/>
    <col min="7" max="7" width="10.42578125" customWidth="1"/>
    <col min="8" max="8" width="13" customWidth="1"/>
    <col min="9" max="9" width="16.42578125" customWidth="1"/>
    <col min="10" max="10" width="15" customWidth="1"/>
    <col min="11" max="11" width="14" customWidth="1"/>
    <col min="12" max="12" width="13.7109375" customWidth="1"/>
    <col min="13" max="13" width="14.28515625" style="2" customWidth="1"/>
    <col min="14" max="14" width="13.42578125" customWidth="1"/>
    <col min="15" max="17" width="13.5703125" customWidth="1"/>
    <col min="18" max="18" width="12.85546875" customWidth="1"/>
    <col min="19" max="19" width="32" customWidth="1"/>
    <col min="23" max="23" width="9.140625" customWidth="1"/>
    <col min="24" max="24" width="9.140625" style="2"/>
    <col min="26" max="28" width="9.140625" customWidth="1"/>
  </cols>
  <sheetData>
    <row r="1" spans="1:29" ht="9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92"/>
      <c r="L1" s="92"/>
      <c r="M1" s="92"/>
      <c r="N1" s="92"/>
      <c r="O1" s="92"/>
      <c r="P1" s="92"/>
      <c r="Q1" s="92"/>
      <c r="R1" s="92"/>
      <c r="S1" s="1"/>
      <c r="T1" s="1"/>
      <c r="U1" s="1"/>
      <c r="V1" s="1"/>
      <c r="W1" s="89" t="s">
        <v>123</v>
      </c>
      <c r="X1" s="89"/>
      <c r="Y1" s="89"/>
      <c r="Z1" s="89"/>
      <c r="AA1" s="89"/>
      <c r="AB1" s="89"/>
      <c r="AC1" s="89"/>
    </row>
    <row r="2" spans="1:2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3"/>
      <c r="Y2" s="1"/>
      <c r="Z2" s="1"/>
      <c r="AA2" s="1"/>
      <c r="AB2" s="1"/>
      <c r="AC2" s="1"/>
    </row>
    <row r="3" spans="1:29" ht="18.75" customHeight="1" x14ac:dyDescent="0.25">
      <c r="A3" s="93" t="s">
        <v>98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1"/>
      <c r="T3" s="1"/>
      <c r="U3" s="1"/>
      <c r="V3" s="1"/>
      <c r="W3" s="1"/>
      <c r="X3" s="3"/>
      <c r="Y3" s="1"/>
      <c r="Z3" s="1"/>
      <c r="AA3" s="1"/>
      <c r="AB3" s="1"/>
      <c r="AC3" s="1"/>
    </row>
    <row r="4" spans="1:29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3"/>
      <c r="Y4" s="80" t="s">
        <v>106</v>
      </c>
      <c r="Z4" s="81"/>
      <c r="AA4" s="81"/>
      <c r="AB4" s="81"/>
      <c r="AC4" s="81"/>
    </row>
    <row r="5" spans="1:29" ht="44.25" customHeight="1" x14ac:dyDescent="0.25">
      <c r="A5" s="82" t="s">
        <v>0</v>
      </c>
      <c r="B5" s="82" t="s">
        <v>22</v>
      </c>
      <c r="C5" s="95" t="s">
        <v>23</v>
      </c>
      <c r="D5" s="95"/>
      <c r="E5" s="91" t="s">
        <v>15</v>
      </c>
      <c r="F5" s="97" t="s">
        <v>9</v>
      </c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8"/>
      <c r="S5" s="85" t="s">
        <v>102</v>
      </c>
      <c r="T5" s="85"/>
      <c r="U5" s="85"/>
      <c r="V5" s="85"/>
      <c r="W5" s="85"/>
      <c r="X5" s="85"/>
      <c r="Y5" s="85"/>
      <c r="Z5" s="85"/>
      <c r="AA5" s="85"/>
      <c r="AB5" s="85"/>
      <c r="AC5" s="85"/>
    </row>
    <row r="6" spans="1:29" ht="38.25" customHeight="1" x14ac:dyDescent="0.25">
      <c r="A6" s="83"/>
      <c r="B6" s="83"/>
      <c r="C6" s="96"/>
      <c r="D6" s="96"/>
      <c r="E6" s="87"/>
      <c r="F6" s="99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1"/>
      <c r="S6" s="87" t="s">
        <v>18</v>
      </c>
      <c r="T6" s="91" t="s">
        <v>104</v>
      </c>
      <c r="U6" s="87" t="s">
        <v>103</v>
      </c>
      <c r="V6" s="87"/>
      <c r="W6" s="87"/>
      <c r="X6" s="87"/>
      <c r="Y6" s="87"/>
      <c r="Z6" s="87"/>
      <c r="AA6" s="87"/>
      <c r="AB6" s="87"/>
      <c r="AC6" s="87"/>
    </row>
    <row r="7" spans="1:29" ht="28.5" customHeight="1" x14ac:dyDescent="0.25">
      <c r="A7" s="83"/>
      <c r="B7" s="83"/>
      <c r="C7" s="96"/>
      <c r="D7" s="96"/>
      <c r="E7" s="87"/>
      <c r="F7" s="102" t="s">
        <v>11</v>
      </c>
      <c r="G7" s="103"/>
      <c r="H7" s="104"/>
      <c r="I7" s="87" t="s">
        <v>16</v>
      </c>
      <c r="J7" s="87" t="s">
        <v>17</v>
      </c>
      <c r="K7" s="87" t="s">
        <v>5</v>
      </c>
      <c r="L7" s="87"/>
      <c r="M7" s="87"/>
      <c r="N7" s="87"/>
      <c r="O7" s="87"/>
      <c r="P7" s="87"/>
      <c r="Q7" s="87"/>
      <c r="R7" s="87"/>
      <c r="S7" s="87"/>
      <c r="T7" s="91"/>
      <c r="U7" s="87" t="s">
        <v>17</v>
      </c>
      <c r="V7" s="87" t="s">
        <v>5</v>
      </c>
      <c r="W7" s="87"/>
      <c r="X7" s="87"/>
      <c r="Y7" s="87"/>
      <c r="Z7" s="87"/>
      <c r="AA7" s="87"/>
      <c r="AB7" s="87"/>
      <c r="AC7" s="87"/>
    </row>
    <row r="8" spans="1:29" ht="102.75" customHeight="1" x14ac:dyDescent="0.25">
      <c r="A8" s="84"/>
      <c r="B8" s="94"/>
      <c r="C8" s="29" t="s">
        <v>1</v>
      </c>
      <c r="D8" s="28" t="s">
        <v>2</v>
      </c>
      <c r="E8" s="87"/>
      <c r="F8" s="29" t="s">
        <v>12</v>
      </c>
      <c r="G8" s="29" t="s">
        <v>13</v>
      </c>
      <c r="H8" s="29" t="s">
        <v>21</v>
      </c>
      <c r="I8" s="87"/>
      <c r="J8" s="87"/>
      <c r="K8" s="24" t="s">
        <v>10</v>
      </c>
      <c r="L8" s="24" t="s">
        <v>14</v>
      </c>
      <c r="M8" s="4" t="s">
        <v>24</v>
      </c>
      <c r="N8" s="24" t="s">
        <v>25</v>
      </c>
      <c r="O8" s="24" t="s">
        <v>26</v>
      </c>
      <c r="P8" s="70" t="s">
        <v>27</v>
      </c>
      <c r="Q8" s="70" t="s">
        <v>161</v>
      </c>
      <c r="R8" s="24" t="s">
        <v>162</v>
      </c>
      <c r="S8" s="87"/>
      <c r="T8" s="91"/>
      <c r="U8" s="87"/>
      <c r="V8" s="24" t="s">
        <v>10</v>
      </c>
      <c r="W8" s="24" t="s">
        <v>14</v>
      </c>
      <c r="X8" s="4" t="s">
        <v>24</v>
      </c>
      <c r="Y8" s="24" t="s">
        <v>25</v>
      </c>
      <c r="Z8" s="24" t="s">
        <v>26</v>
      </c>
      <c r="AA8" s="70" t="s">
        <v>160</v>
      </c>
      <c r="AB8" s="70" t="s">
        <v>161</v>
      </c>
      <c r="AC8" s="24" t="s">
        <v>162</v>
      </c>
    </row>
    <row r="9" spans="1:29" x14ac:dyDescent="0.25">
      <c r="A9" s="32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  <c r="L9" s="6">
        <v>12</v>
      </c>
      <c r="M9" s="63">
        <v>13</v>
      </c>
      <c r="N9" s="6">
        <v>14</v>
      </c>
      <c r="O9" s="6">
        <v>15</v>
      </c>
      <c r="P9" s="6"/>
      <c r="Q9" s="6"/>
      <c r="R9" s="6">
        <v>16</v>
      </c>
      <c r="S9" s="32">
        <v>17</v>
      </c>
      <c r="T9" s="32">
        <v>18</v>
      </c>
      <c r="U9" s="32">
        <v>19</v>
      </c>
      <c r="V9" s="32">
        <v>20</v>
      </c>
      <c r="W9" s="32">
        <v>21</v>
      </c>
      <c r="X9" s="33">
        <v>22</v>
      </c>
      <c r="Y9" s="32">
        <v>23</v>
      </c>
      <c r="Z9" s="32">
        <v>24</v>
      </c>
      <c r="AA9" s="32">
        <v>25</v>
      </c>
      <c r="AB9" s="32">
        <v>26</v>
      </c>
      <c r="AC9" s="32">
        <v>27</v>
      </c>
    </row>
    <row r="10" spans="1:29" ht="18.75" customHeight="1" x14ac:dyDescent="0.25">
      <c r="A10" s="90" t="s">
        <v>107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</row>
    <row r="11" spans="1:29" ht="21.75" customHeight="1" x14ac:dyDescent="0.25">
      <c r="A11" s="90" t="s">
        <v>108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</row>
    <row r="12" spans="1:29" ht="75" x14ac:dyDescent="0.25">
      <c r="A12" s="84">
        <v>1</v>
      </c>
      <c r="B12" s="45" t="s">
        <v>125</v>
      </c>
      <c r="C12" s="84">
        <v>2020</v>
      </c>
      <c r="D12" s="84">
        <v>2025</v>
      </c>
      <c r="E12" s="78" t="s">
        <v>109</v>
      </c>
      <c r="F12" s="25" t="s">
        <v>41</v>
      </c>
      <c r="G12" s="25" t="s">
        <v>83</v>
      </c>
      <c r="H12" s="42">
        <v>1310129980</v>
      </c>
      <c r="I12" s="35" t="s">
        <v>29</v>
      </c>
      <c r="J12" s="38">
        <f>K12+L12+M12+N12+O12+R12</f>
        <v>5008755.26</v>
      </c>
      <c r="K12" s="54">
        <v>533094</v>
      </c>
      <c r="L12" s="54">
        <v>555507.15</v>
      </c>
      <c r="M12" s="54">
        <v>786161.35</v>
      </c>
      <c r="N12" s="51">
        <v>864253.66</v>
      </c>
      <c r="O12" s="38">
        <v>1134869.55</v>
      </c>
      <c r="P12" s="38">
        <v>1134869.55</v>
      </c>
      <c r="Q12" s="38">
        <v>1134869.55</v>
      </c>
      <c r="R12" s="38">
        <v>1134869.55</v>
      </c>
      <c r="S12" s="86" t="s">
        <v>110</v>
      </c>
      <c r="T12" s="27" t="s">
        <v>105</v>
      </c>
      <c r="U12" s="27" t="s">
        <v>4</v>
      </c>
      <c r="V12" s="27" t="s">
        <v>4</v>
      </c>
      <c r="W12" s="27" t="s">
        <v>4</v>
      </c>
      <c r="X12" s="27" t="s">
        <v>4</v>
      </c>
      <c r="Y12" s="27" t="s">
        <v>4</v>
      </c>
      <c r="Z12" s="27" t="s">
        <v>4</v>
      </c>
      <c r="AA12" s="69"/>
      <c r="AB12" s="69"/>
      <c r="AC12" s="27" t="s">
        <v>4</v>
      </c>
    </row>
    <row r="13" spans="1:29" ht="75" x14ac:dyDescent="0.25">
      <c r="A13" s="85"/>
      <c r="B13" s="44" t="s">
        <v>125</v>
      </c>
      <c r="C13" s="85"/>
      <c r="D13" s="85"/>
      <c r="E13" s="87"/>
      <c r="F13" s="34" t="s">
        <v>41</v>
      </c>
      <c r="G13" s="34" t="s">
        <v>75</v>
      </c>
      <c r="H13" s="42">
        <v>1310129980</v>
      </c>
      <c r="I13" s="36" t="s">
        <v>29</v>
      </c>
      <c r="J13" s="39">
        <f>K13+L13+M13+N13+O13+R13</f>
        <v>15778215.34</v>
      </c>
      <c r="K13" s="55">
        <v>2255606</v>
      </c>
      <c r="L13" s="55">
        <v>2239190.85</v>
      </c>
      <c r="M13" s="55">
        <v>2589211.17</v>
      </c>
      <c r="N13" s="52">
        <v>2601556.42</v>
      </c>
      <c r="O13" s="39">
        <v>3046230.45</v>
      </c>
      <c r="P13" s="39">
        <v>3046230.45</v>
      </c>
      <c r="Q13" s="39">
        <v>3046220.45</v>
      </c>
      <c r="R13" s="39">
        <v>3046420.45</v>
      </c>
      <c r="S13" s="86"/>
      <c r="T13" s="27" t="s">
        <v>105</v>
      </c>
      <c r="U13" s="27" t="s">
        <v>4</v>
      </c>
      <c r="V13" s="27" t="s">
        <v>4</v>
      </c>
      <c r="W13" s="27" t="s">
        <v>4</v>
      </c>
      <c r="X13" s="27" t="s">
        <v>4</v>
      </c>
      <c r="Y13" s="27" t="s">
        <v>4</v>
      </c>
      <c r="Z13" s="27" t="s">
        <v>4</v>
      </c>
      <c r="AA13" s="69"/>
      <c r="AB13" s="69"/>
      <c r="AC13" s="27" t="s">
        <v>4</v>
      </c>
    </row>
    <row r="14" spans="1:29" ht="30" x14ac:dyDescent="0.25">
      <c r="A14" s="85"/>
      <c r="B14" s="44" t="s">
        <v>126</v>
      </c>
      <c r="C14" s="85"/>
      <c r="D14" s="85"/>
      <c r="E14" s="87"/>
      <c r="F14" s="34" t="s">
        <v>41</v>
      </c>
      <c r="G14" s="34">
        <v>11</v>
      </c>
      <c r="H14" s="43">
        <v>1310129970</v>
      </c>
      <c r="I14" s="36" t="s">
        <v>29</v>
      </c>
      <c r="J14" s="39">
        <f>K14+L14+M14+N14+O14+R14</f>
        <v>60000</v>
      </c>
      <c r="K14" s="55">
        <v>20000</v>
      </c>
      <c r="L14" s="55">
        <v>0</v>
      </c>
      <c r="M14" s="55">
        <v>0</v>
      </c>
      <c r="N14" s="52">
        <v>0</v>
      </c>
      <c r="O14" s="39">
        <v>20000</v>
      </c>
      <c r="P14" s="39">
        <v>20000</v>
      </c>
      <c r="Q14" s="39">
        <v>20000</v>
      </c>
      <c r="R14" s="39">
        <v>20000</v>
      </c>
      <c r="S14" s="86"/>
      <c r="T14" s="27" t="s">
        <v>105</v>
      </c>
      <c r="U14" s="27" t="s">
        <v>4</v>
      </c>
      <c r="V14" s="27" t="s">
        <v>4</v>
      </c>
      <c r="W14" s="27" t="s">
        <v>4</v>
      </c>
      <c r="X14" s="27" t="s">
        <v>4</v>
      </c>
      <c r="Y14" s="27" t="s">
        <v>4</v>
      </c>
      <c r="Z14" s="27" t="s">
        <v>4</v>
      </c>
      <c r="AA14" s="69"/>
      <c r="AB14" s="69"/>
      <c r="AC14" s="27" t="s">
        <v>4</v>
      </c>
    </row>
    <row r="15" spans="1:29" ht="30" x14ac:dyDescent="0.25">
      <c r="A15" s="85"/>
      <c r="B15" s="44" t="s">
        <v>127</v>
      </c>
      <c r="C15" s="85"/>
      <c r="D15" s="85"/>
      <c r="E15" s="87"/>
      <c r="F15" s="34" t="s">
        <v>41</v>
      </c>
      <c r="G15" s="34">
        <v>13</v>
      </c>
      <c r="H15" s="43">
        <v>1310129990</v>
      </c>
      <c r="I15" s="36" t="s">
        <v>29</v>
      </c>
      <c r="J15" s="39">
        <f>K15+L15+M15+N15+O15+R15</f>
        <v>2428668.5099999998</v>
      </c>
      <c r="K15" s="55">
        <v>230760.61</v>
      </c>
      <c r="L15" s="55">
        <v>177065</v>
      </c>
      <c r="M15" s="55">
        <v>527234.49</v>
      </c>
      <c r="N15" s="52">
        <v>875292.41</v>
      </c>
      <c r="O15" s="39">
        <v>368119</v>
      </c>
      <c r="P15" s="39">
        <v>250197</v>
      </c>
      <c r="Q15" s="39">
        <v>250197</v>
      </c>
      <c r="R15" s="39">
        <v>250197</v>
      </c>
      <c r="S15" s="86"/>
      <c r="T15" s="27" t="s">
        <v>105</v>
      </c>
      <c r="U15" s="27" t="s">
        <v>4</v>
      </c>
      <c r="V15" s="27" t="s">
        <v>4</v>
      </c>
      <c r="W15" s="27" t="s">
        <v>4</v>
      </c>
      <c r="X15" s="27" t="s">
        <v>4</v>
      </c>
      <c r="Y15" s="27" t="s">
        <v>4</v>
      </c>
      <c r="Z15" s="27" t="s">
        <v>4</v>
      </c>
      <c r="AA15" s="69"/>
      <c r="AB15" s="69"/>
      <c r="AC15" s="27" t="s">
        <v>4</v>
      </c>
    </row>
    <row r="16" spans="1:29" ht="60" x14ac:dyDescent="0.25">
      <c r="A16" s="85"/>
      <c r="B16" s="44" t="s">
        <v>128</v>
      </c>
      <c r="C16" s="85"/>
      <c r="D16" s="85"/>
      <c r="E16" s="87"/>
      <c r="F16" s="34" t="s">
        <v>83</v>
      </c>
      <c r="G16" s="34" t="s">
        <v>62</v>
      </c>
      <c r="H16" s="43">
        <v>1310151182</v>
      </c>
      <c r="I16" s="36" t="s">
        <v>99</v>
      </c>
      <c r="J16" s="39">
        <f>K16+L16+M16+N16+O16+R16</f>
        <v>1180742</v>
      </c>
      <c r="K16" s="55">
        <v>151191</v>
      </c>
      <c r="L16" s="55">
        <v>158506</v>
      </c>
      <c r="M16" s="55">
        <v>170207</v>
      </c>
      <c r="N16" s="52">
        <v>194500</v>
      </c>
      <c r="O16" s="39">
        <v>229339</v>
      </c>
      <c r="P16" s="39">
        <v>252963</v>
      </c>
      <c r="Q16" s="39">
        <v>276999</v>
      </c>
      <c r="R16" s="39">
        <v>276999</v>
      </c>
      <c r="S16" s="86"/>
      <c r="T16" s="27" t="s">
        <v>105</v>
      </c>
      <c r="U16" s="27" t="s">
        <v>4</v>
      </c>
      <c r="V16" s="27" t="s">
        <v>4</v>
      </c>
      <c r="W16" s="27" t="s">
        <v>4</v>
      </c>
      <c r="X16" s="27" t="s">
        <v>4</v>
      </c>
      <c r="Y16" s="27" t="s">
        <v>4</v>
      </c>
      <c r="Z16" s="27" t="s">
        <v>4</v>
      </c>
      <c r="AA16" s="69"/>
      <c r="AB16" s="69"/>
      <c r="AC16" s="27" t="s">
        <v>4</v>
      </c>
    </row>
    <row r="17" spans="1:29" ht="24" customHeight="1" x14ac:dyDescent="0.25">
      <c r="A17" s="85"/>
      <c r="B17" s="76" t="s">
        <v>129</v>
      </c>
      <c r="C17" s="85"/>
      <c r="D17" s="85"/>
      <c r="E17" s="87"/>
      <c r="F17" s="79" t="s">
        <v>75</v>
      </c>
      <c r="G17" s="79" t="s">
        <v>41</v>
      </c>
      <c r="H17" s="85"/>
      <c r="I17" s="37" t="s">
        <v>100</v>
      </c>
      <c r="J17" s="40">
        <f t="shared" ref="J17:R17" si="0">J18+J19</f>
        <v>241505.17</v>
      </c>
      <c r="K17" s="56">
        <f t="shared" si="0"/>
        <v>181622.5</v>
      </c>
      <c r="L17" s="56">
        <f t="shared" si="0"/>
        <v>38656.04</v>
      </c>
      <c r="M17" s="56">
        <f t="shared" si="0"/>
        <v>21226.63</v>
      </c>
      <c r="N17" s="53">
        <f t="shared" si="0"/>
        <v>0</v>
      </c>
      <c r="O17" s="40">
        <f t="shared" si="0"/>
        <v>0</v>
      </c>
      <c r="P17" s="40">
        <f t="shared" si="0"/>
        <v>0</v>
      </c>
      <c r="Q17" s="40">
        <f t="shared" si="0"/>
        <v>0</v>
      </c>
      <c r="R17" s="40">
        <f t="shared" si="0"/>
        <v>0</v>
      </c>
      <c r="S17" s="86"/>
      <c r="T17" s="82" t="s">
        <v>105</v>
      </c>
      <c r="U17" s="82" t="s">
        <v>4</v>
      </c>
      <c r="V17" s="82" t="s">
        <v>4</v>
      </c>
      <c r="W17" s="82" t="s">
        <v>4</v>
      </c>
      <c r="X17" s="82" t="s">
        <v>4</v>
      </c>
      <c r="Y17" s="82" t="s">
        <v>4</v>
      </c>
      <c r="Z17" s="82" t="s">
        <v>4</v>
      </c>
      <c r="AA17" s="67"/>
      <c r="AB17" s="67"/>
      <c r="AC17" s="82" t="s">
        <v>4</v>
      </c>
    </row>
    <row r="18" spans="1:29" ht="30" x14ac:dyDescent="0.25">
      <c r="A18" s="85"/>
      <c r="B18" s="77"/>
      <c r="C18" s="85"/>
      <c r="D18" s="85"/>
      <c r="E18" s="87"/>
      <c r="F18" s="79"/>
      <c r="G18" s="79"/>
      <c r="H18" s="85"/>
      <c r="I18" s="36" t="s">
        <v>28</v>
      </c>
      <c r="J18" s="39">
        <f>K18+L18+M18+N18+O18+R18</f>
        <v>157503.17000000001</v>
      </c>
      <c r="K18" s="55">
        <v>121015.1</v>
      </c>
      <c r="L18" s="55">
        <v>24121.88</v>
      </c>
      <c r="M18" s="55">
        <v>12366.19</v>
      </c>
      <c r="N18" s="52">
        <v>0</v>
      </c>
      <c r="O18" s="39">
        <v>0</v>
      </c>
      <c r="P18" s="39">
        <v>0</v>
      </c>
      <c r="Q18" s="39">
        <v>0</v>
      </c>
      <c r="R18" s="39">
        <v>0</v>
      </c>
      <c r="S18" s="86"/>
      <c r="T18" s="83"/>
      <c r="U18" s="83"/>
      <c r="V18" s="83"/>
      <c r="W18" s="83"/>
      <c r="X18" s="83"/>
      <c r="Y18" s="83"/>
      <c r="Z18" s="83"/>
      <c r="AA18" s="68"/>
      <c r="AB18" s="68"/>
      <c r="AC18" s="83"/>
    </row>
    <row r="19" spans="1:29" ht="30" x14ac:dyDescent="0.25">
      <c r="A19" s="85"/>
      <c r="B19" s="78"/>
      <c r="C19" s="85"/>
      <c r="D19" s="85"/>
      <c r="E19" s="87"/>
      <c r="F19" s="79"/>
      <c r="G19" s="79"/>
      <c r="H19" s="85"/>
      <c r="I19" s="36" t="s">
        <v>29</v>
      </c>
      <c r="J19" s="39">
        <f>K19+L19+M19+N19+O19+R19</f>
        <v>84002</v>
      </c>
      <c r="K19" s="55">
        <v>60607.4</v>
      </c>
      <c r="L19" s="55">
        <v>14534.16</v>
      </c>
      <c r="M19" s="55">
        <v>8860.44</v>
      </c>
      <c r="N19" s="52">
        <v>0</v>
      </c>
      <c r="O19" s="39">
        <v>0</v>
      </c>
      <c r="P19" s="39">
        <v>0</v>
      </c>
      <c r="Q19" s="39">
        <v>0</v>
      </c>
      <c r="R19" s="39">
        <v>0</v>
      </c>
      <c r="S19" s="86"/>
      <c r="T19" s="84"/>
      <c r="U19" s="84"/>
      <c r="V19" s="84"/>
      <c r="W19" s="84"/>
      <c r="X19" s="84"/>
      <c r="Y19" s="84"/>
      <c r="Z19" s="84"/>
      <c r="AA19" s="69"/>
      <c r="AB19" s="69"/>
      <c r="AC19" s="84"/>
    </row>
    <row r="20" spans="1:29" ht="29.25" customHeight="1" x14ac:dyDescent="0.25">
      <c r="A20" s="85"/>
      <c r="B20" s="76" t="s">
        <v>149</v>
      </c>
      <c r="C20" s="85"/>
      <c r="D20" s="85"/>
      <c r="E20" s="87"/>
      <c r="F20" s="79" t="s">
        <v>75</v>
      </c>
      <c r="G20" s="79" t="s">
        <v>61</v>
      </c>
      <c r="H20" s="85"/>
      <c r="I20" s="37" t="s">
        <v>101</v>
      </c>
      <c r="J20" s="40">
        <f t="shared" ref="J20:R20" si="1">J21+J22</f>
        <v>1993020.99</v>
      </c>
      <c r="K20" s="56">
        <f t="shared" si="1"/>
        <v>416000</v>
      </c>
      <c r="L20" s="56">
        <f t="shared" si="1"/>
        <v>567705.39</v>
      </c>
      <c r="M20" s="56">
        <f t="shared" si="1"/>
        <v>563473.79999999993</v>
      </c>
      <c r="N20" s="53">
        <f t="shared" si="1"/>
        <v>427836.8</v>
      </c>
      <c r="O20" s="40">
        <f t="shared" si="1"/>
        <v>18005</v>
      </c>
      <c r="P20" s="40">
        <f t="shared" si="1"/>
        <v>0</v>
      </c>
      <c r="Q20" s="40">
        <f t="shared" si="1"/>
        <v>0</v>
      </c>
      <c r="R20" s="40">
        <f t="shared" si="1"/>
        <v>0</v>
      </c>
      <c r="S20" s="86"/>
      <c r="T20" s="82" t="s">
        <v>105</v>
      </c>
      <c r="U20" s="82" t="s">
        <v>4</v>
      </c>
      <c r="V20" s="82" t="s">
        <v>4</v>
      </c>
      <c r="W20" s="82" t="s">
        <v>4</v>
      </c>
      <c r="X20" s="82" t="s">
        <v>4</v>
      </c>
      <c r="Y20" s="82" t="s">
        <v>4</v>
      </c>
      <c r="Z20" s="82" t="s">
        <v>4</v>
      </c>
      <c r="AA20" s="67"/>
      <c r="AB20" s="67"/>
      <c r="AC20" s="82" t="s">
        <v>4</v>
      </c>
    </row>
    <row r="21" spans="1:29" ht="30" x14ac:dyDescent="0.25">
      <c r="A21" s="85"/>
      <c r="B21" s="77"/>
      <c r="C21" s="85"/>
      <c r="D21" s="85"/>
      <c r="E21" s="87"/>
      <c r="F21" s="79"/>
      <c r="G21" s="79"/>
      <c r="H21" s="85"/>
      <c r="I21" s="36" t="s">
        <v>28</v>
      </c>
      <c r="J21" s="39">
        <f>K21+L21+M21+N21+O21+R21</f>
        <v>1912192.99</v>
      </c>
      <c r="K21" s="55">
        <v>403520</v>
      </c>
      <c r="L21" s="55">
        <v>549352.12</v>
      </c>
      <c r="M21" s="55">
        <v>545163.07999999996</v>
      </c>
      <c r="N21" s="52">
        <v>414157.79</v>
      </c>
      <c r="O21" s="39">
        <v>0</v>
      </c>
      <c r="P21" s="39">
        <v>0</v>
      </c>
      <c r="Q21" s="39">
        <v>0</v>
      </c>
      <c r="R21" s="39">
        <v>0</v>
      </c>
      <c r="S21" s="86"/>
      <c r="T21" s="83"/>
      <c r="U21" s="83"/>
      <c r="V21" s="83"/>
      <c r="W21" s="83"/>
      <c r="X21" s="83"/>
      <c r="Y21" s="83"/>
      <c r="Z21" s="83"/>
      <c r="AA21" s="68"/>
      <c r="AB21" s="68"/>
      <c r="AC21" s="83"/>
    </row>
    <row r="22" spans="1:29" ht="30" x14ac:dyDescent="0.25">
      <c r="A22" s="85"/>
      <c r="B22" s="78"/>
      <c r="C22" s="85"/>
      <c r="D22" s="85"/>
      <c r="E22" s="87"/>
      <c r="F22" s="79"/>
      <c r="G22" s="79"/>
      <c r="H22" s="85"/>
      <c r="I22" s="36" t="s">
        <v>31</v>
      </c>
      <c r="J22" s="39">
        <f>K22+L22+M22+N22+O22+R22</f>
        <v>80828</v>
      </c>
      <c r="K22" s="55">
        <v>12480</v>
      </c>
      <c r="L22" s="55">
        <v>18353.27</v>
      </c>
      <c r="M22" s="55">
        <v>18310.72</v>
      </c>
      <c r="N22" s="52">
        <v>13679.01</v>
      </c>
      <c r="O22" s="39">
        <v>18005</v>
      </c>
      <c r="P22" s="39">
        <v>0</v>
      </c>
      <c r="Q22" s="39">
        <v>0</v>
      </c>
      <c r="R22" s="39">
        <v>0</v>
      </c>
      <c r="S22" s="86"/>
      <c r="T22" s="84"/>
      <c r="U22" s="84"/>
      <c r="V22" s="84"/>
      <c r="W22" s="84"/>
      <c r="X22" s="84"/>
      <c r="Y22" s="84"/>
      <c r="Z22" s="84"/>
      <c r="AA22" s="69"/>
      <c r="AB22" s="69"/>
      <c r="AC22" s="84"/>
    </row>
    <row r="23" spans="1:29" ht="30" x14ac:dyDescent="0.25">
      <c r="A23" s="85"/>
      <c r="B23" s="46" t="s">
        <v>130</v>
      </c>
      <c r="C23" s="85"/>
      <c r="D23" s="85"/>
      <c r="E23" s="87"/>
      <c r="F23" s="34" t="s">
        <v>75</v>
      </c>
      <c r="G23" s="34">
        <v>12</v>
      </c>
      <c r="H23" s="43">
        <v>1310129990</v>
      </c>
      <c r="I23" s="36" t="s">
        <v>29</v>
      </c>
      <c r="J23" s="39">
        <f>K23+L23+M23+N23+O23+R23</f>
        <v>170675</v>
      </c>
      <c r="K23" s="55">
        <v>40000</v>
      </c>
      <c r="L23" s="55">
        <v>20300</v>
      </c>
      <c r="M23" s="55">
        <v>11250</v>
      </c>
      <c r="N23" s="52">
        <v>28000</v>
      </c>
      <c r="O23" s="39">
        <v>61125</v>
      </c>
      <c r="P23" s="39">
        <v>10000</v>
      </c>
      <c r="Q23" s="39">
        <v>10000</v>
      </c>
      <c r="R23" s="39">
        <v>10000</v>
      </c>
      <c r="S23" s="86"/>
      <c r="T23" s="27" t="s">
        <v>105</v>
      </c>
      <c r="U23" s="27" t="s">
        <v>4</v>
      </c>
      <c r="V23" s="27" t="s">
        <v>4</v>
      </c>
      <c r="W23" s="27" t="s">
        <v>4</v>
      </c>
      <c r="X23" s="27" t="s">
        <v>4</v>
      </c>
      <c r="Y23" s="27" t="s">
        <v>4</v>
      </c>
      <c r="Z23" s="27" t="s">
        <v>4</v>
      </c>
      <c r="AA23" s="69"/>
      <c r="AB23" s="69"/>
      <c r="AC23" s="27" t="s">
        <v>4</v>
      </c>
    </row>
    <row r="24" spans="1:29" ht="45" x14ac:dyDescent="0.25">
      <c r="A24" s="85"/>
      <c r="B24" s="46" t="s">
        <v>131</v>
      </c>
      <c r="C24" s="85"/>
      <c r="D24" s="85"/>
      <c r="E24" s="87"/>
      <c r="F24" s="34">
        <v>10</v>
      </c>
      <c r="G24" s="34" t="s">
        <v>41</v>
      </c>
      <c r="H24" s="43">
        <v>1310129990</v>
      </c>
      <c r="I24" s="36" t="s">
        <v>29</v>
      </c>
      <c r="J24" s="39">
        <f>K24+L24+M24+N24+O24+R24</f>
        <v>1049436.3800000001</v>
      </c>
      <c r="K24" s="55">
        <v>136470</v>
      </c>
      <c r="L24" s="55">
        <v>165067.51999999999</v>
      </c>
      <c r="M24" s="55">
        <v>166733.46</v>
      </c>
      <c r="N24" s="52">
        <v>201224.76</v>
      </c>
      <c r="O24" s="39">
        <v>189970.32</v>
      </c>
      <c r="P24" s="39">
        <v>189970.32</v>
      </c>
      <c r="Q24" s="39">
        <v>189970.32</v>
      </c>
      <c r="R24" s="39">
        <v>189970.32</v>
      </c>
      <c r="S24" s="86"/>
      <c r="T24" s="26" t="s">
        <v>105</v>
      </c>
      <c r="U24" s="26" t="s">
        <v>4</v>
      </c>
      <c r="V24" s="26" t="s">
        <v>4</v>
      </c>
      <c r="W24" s="26" t="s">
        <v>4</v>
      </c>
      <c r="X24" s="26" t="s">
        <v>4</v>
      </c>
      <c r="Y24" s="26" t="s">
        <v>4</v>
      </c>
      <c r="Z24" s="26" t="s">
        <v>4</v>
      </c>
      <c r="AA24" s="68"/>
      <c r="AB24" s="68"/>
      <c r="AC24" s="26" t="s">
        <v>4</v>
      </c>
    </row>
    <row r="25" spans="1:29" ht="25.5" customHeight="1" x14ac:dyDescent="0.25">
      <c r="A25" s="87" t="s">
        <v>7</v>
      </c>
      <c r="B25" s="88"/>
      <c r="C25" s="85">
        <v>2020</v>
      </c>
      <c r="D25" s="85">
        <v>2025</v>
      </c>
      <c r="E25" s="85" t="s">
        <v>4</v>
      </c>
      <c r="F25" s="85" t="s">
        <v>4</v>
      </c>
      <c r="G25" s="85" t="s">
        <v>4</v>
      </c>
      <c r="H25" s="85" t="s">
        <v>4</v>
      </c>
      <c r="I25" s="41" t="s">
        <v>3</v>
      </c>
      <c r="J25" s="40">
        <f>J26+J27+J28+J29</f>
        <v>37743505.290000007</v>
      </c>
      <c r="K25" s="56">
        <f>K26+K27+K28+K29</f>
        <v>3964744.11</v>
      </c>
      <c r="L25" s="56">
        <f t="shared" ref="L25:R25" si="2">L26+L27+L28+L29</f>
        <v>3921997.95</v>
      </c>
      <c r="M25" s="56">
        <f t="shared" si="2"/>
        <v>4835497.8999999994</v>
      </c>
      <c r="N25" s="53">
        <f t="shared" si="2"/>
        <v>5192664.05</v>
      </c>
      <c r="O25" s="40">
        <f t="shared" si="2"/>
        <v>5067658.32</v>
      </c>
      <c r="P25" s="40">
        <f t="shared" si="2"/>
        <v>4904230.32</v>
      </c>
      <c r="Q25" s="40">
        <f t="shared" si="2"/>
        <v>4928256.32</v>
      </c>
      <c r="R25" s="40">
        <f t="shared" si="2"/>
        <v>4928456.32</v>
      </c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</row>
    <row r="26" spans="1:29" ht="28.5" x14ac:dyDescent="0.25">
      <c r="A26" s="87"/>
      <c r="B26" s="88"/>
      <c r="C26" s="85"/>
      <c r="D26" s="85"/>
      <c r="E26" s="85"/>
      <c r="F26" s="85"/>
      <c r="G26" s="85"/>
      <c r="H26" s="85"/>
      <c r="I26" s="37" t="s">
        <v>28</v>
      </c>
      <c r="J26" s="40">
        <f>K26+L26+M26+N26+O26+R26</f>
        <v>2069696.1600000001</v>
      </c>
      <c r="K26" s="56">
        <f>K18+K21</f>
        <v>524535.1</v>
      </c>
      <c r="L26" s="56">
        <f t="shared" ref="L26:R26" si="3">L18+L21</f>
        <v>573474</v>
      </c>
      <c r="M26" s="56">
        <f t="shared" si="3"/>
        <v>557529.2699999999</v>
      </c>
      <c r="N26" s="53">
        <f t="shared" si="3"/>
        <v>414157.79</v>
      </c>
      <c r="O26" s="40">
        <f t="shared" si="3"/>
        <v>0</v>
      </c>
      <c r="P26" s="40">
        <f t="shared" si="3"/>
        <v>0</v>
      </c>
      <c r="Q26" s="40">
        <f t="shared" si="3"/>
        <v>0</v>
      </c>
      <c r="R26" s="40">
        <f t="shared" si="3"/>
        <v>0</v>
      </c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</row>
    <row r="27" spans="1:29" ht="28.5" x14ac:dyDescent="0.25">
      <c r="A27" s="87"/>
      <c r="B27" s="88"/>
      <c r="C27" s="85"/>
      <c r="D27" s="85"/>
      <c r="E27" s="85"/>
      <c r="F27" s="85"/>
      <c r="G27" s="85"/>
      <c r="H27" s="85"/>
      <c r="I27" s="37" t="s">
        <v>99</v>
      </c>
      <c r="J27" s="40">
        <f>K27+L27+M27+N27+O27+R27+P27+Q27</f>
        <v>1710704</v>
      </c>
      <c r="K27" s="56">
        <f>K16</f>
        <v>151191</v>
      </c>
      <c r="L27" s="56">
        <f t="shared" ref="L27:R27" si="4">L16</f>
        <v>158506</v>
      </c>
      <c r="M27" s="56">
        <f t="shared" si="4"/>
        <v>170207</v>
      </c>
      <c r="N27" s="53">
        <f t="shared" si="4"/>
        <v>194500</v>
      </c>
      <c r="O27" s="40">
        <f t="shared" si="4"/>
        <v>229339</v>
      </c>
      <c r="P27" s="40">
        <f t="shared" si="4"/>
        <v>252963</v>
      </c>
      <c r="Q27" s="40">
        <f t="shared" si="4"/>
        <v>276999</v>
      </c>
      <c r="R27" s="40">
        <f t="shared" si="4"/>
        <v>276999</v>
      </c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</row>
    <row r="28" spans="1:29" ht="28.5" x14ac:dyDescent="0.25">
      <c r="A28" s="87"/>
      <c r="B28" s="88"/>
      <c r="C28" s="85"/>
      <c r="D28" s="85"/>
      <c r="E28" s="85"/>
      <c r="F28" s="85"/>
      <c r="G28" s="85"/>
      <c r="H28" s="85"/>
      <c r="I28" s="37" t="s">
        <v>31</v>
      </c>
      <c r="J28" s="40">
        <f>K28+L28+M28+N28+O28+R28+P28+Q28</f>
        <v>80828</v>
      </c>
      <c r="K28" s="56">
        <f t="shared" ref="K28:R28" si="5">K22</f>
        <v>12480</v>
      </c>
      <c r="L28" s="56">
        <f t="shared" si="5"/>
        <v>18353.27</v>
      </c>
      <c r="M28" s="56">
        <f t="shared" si="5"/>
        <v>18310.72</v>
      </c>
      <c r="N28" s="53">
        <f t="shared" si="5"/>
        <v>13679.01</v>
      </c>
      <c r="O28" s="40">
        <f t="shared" si="5"/>
        <v>18005</v>
      </c>
      <c r="P28" s="40">
        <f t="shared" si="5"/>
        <v>0</v>
      </c>
      <c r="Q28" s="40">
        <f t="shared" si="5"/>
        <v>0</v>
      </c>
      <c r="R28" s="40">
        <f t="shared" si="5"/>
        <v>0</v>
      </c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</row>
    <row r="29" spans="1:29" ht="28.5" x14ac:dyDescent="0.25">
      <c r="A29" s="87"/>
      <c r="B29" s="88"/>
      <c r="C29" s="85"/>
      <c r="D29" s="85"/>
      <c r="E29" s="85"/>
      <c r="F29" s="85"/>
      <c r="G29" s="85"/>
      <c r="H29" s="85"/>
      <c r="I29" s="37" t="s">
        <v>29</v>
      </c>
      <c r="J29" s="40">
        <f>K29+L29+M29+N29+O29+R29+P29+Q29</f>
        <v>33882277.130000003</v>
      </c>
      <c r="K29" s="56">
        <f>K12+K13+K14+K15+K19+K23+K24</f>
        <v>3276538.01</v>
      </c>
      <c r="L29" s="56">
        <f t="shared" ref="L29:R29" si="6">L12+L13+L14+L15+L19+L23+L24</f>
        <v>3171664.68</v>
      </c>
      <c r="M29" s="56">
        <f t="shared" si="6"/>
        <v>4089450.9099999997</v>
      </c>
      <c r="N29" s="53">
        <f t="shared" si="6"/>
        <v>4570327.25</v>
      </c>
      <c r="O29" s="40">
        <f t="shared" si="6"/>
        <v>4820314.32</v>
      </c>
      <c r="P29" s="40">
        <f t="shared" si="6"/>
        <v>4651267.32</v>
      </c>
      <c r="Q29" s="40">
        <f t="shared" si="6"/>
        <v>4651257.32</v>
      </c>
      <c r="R29" s="40">
        <f t="shared" si="6"/>
        <v>4651457.32</v>
      </c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</row>
    <row r="30" spans="1:29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1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1"/>
      <c r="Y30" s="30"/>
      <c r="Z30" s="30"/>
      <c r="AA30" s="30"/>
      <c r="AB30" s="30"/>
      <c r="AC30" s="30"/>
    </row>
    <row r="31" spans="1:29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1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1"/>
      <c r="Y31" s="30"/>
      <c r="Z31" s="30"/>
      <c r="AA31" s="30"/>
      <c r="AB31" s="30"/>
      <c r="AC31" s="30"/>
    </row>
    <row r="32" spans="1:29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1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1"/>
      <c r="Y32" s="30"/>
      <c r="Z32" s="30"/>
      <c r="AA32" s="30"/>
      <c r="AB32" s="30"/>
      <c r="AC32" s="30"/>
    </row>
    <row r="33" spans="1:29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1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1"/>
      <c r="Y33" s="30"/>
      <c r="Z33" s="30"/>
      <c r="AA33" s="30"/>
      <c r="AB33" s="30"/>
      <c r="AC33" s="30"/>
    </row>
    <row r="34" spans="1:29" x14ac:dyDescent="0.2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1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1"/>
      <c r="Y34" s="30"/>
      <c r="Z34" s="30"/>
      <c r="AA34" s="30"/>
      <c r="AB34" s="30"/>
      <c r="AC34" s="30"/>
    </row>
    <row r="35" spans="1:29" x14ac:dyDescent="0.2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1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1"/>
      <c r="Y35" s="30"/>
      <c r="Z35" s="30"/>
      <c r="AA35" s="30"/>
      <c r="AB35" s="30"/>
      <c r="AC35" s="30"/>
    </row>
    <row r="36" spans="1:29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1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1"/>
      <c r="Y36" s="30"/>
      <c r="Z36" s="30"/>
      <c r="AA36" s="30"/>
      <c r="AB36" s="30"/>
      <c r="AC36" s="30"/>
    </row>
    <row r="37" spans="1:29" x14ac:dyDescent="0.2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1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1"/>
      <c r="Y37" s="30"/>
      <c r="Z37" s="30"/>
      <c r="AA37" s="30"/>
      <c r="AB37" s="30"/>
      <c r="AC37" s="30"/>
    </row>
    <row r="38" spans="1:29" x14ac:dyDescent="0.2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1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1"/>
      <c r="Y38" s="30"/>
      <c r="Z38" s="30"/>
      <c r="AA38" s="30"/>
      <c r="AB38" s="30"/>
      <c r="AC38" s="30"/>
    </row>
  </sheetData>
  <mergeCells count="59">
    <mergeCell ref="A3:R3"/>
    <mergeCell ref="A5:A8"/>
    <mergeCell ref="B5:B8"/>
    <mergeCell ref="C5:D7"/>
    <mergeCell ref="E5:E8"/>
    <mergeCell ref="I7:I8"/>
    <mergeCell ref="J7:J8"/>
    <mergeCell ref="K7:R7"/>
    <mergeCell ref="F5:R6"/>
    <mergeCell ref="F7:H7"/>
    <mergeCell ref="W1:AC1"/>
    <mergeCell ref="A10:AC10"/>
    <mergeCell ref="A11:AC11"/>
    <mergeCell ref="A12:A24"/>
    <mergeCell ref="C12:C24"/>
    <mergeCell ref="D12:D24"/>
    <mergeCell ref="E12:E24"/>
    <mergeCell ref="F17:F19"/>
    <mergeCell ref="G17:G19"/>
    <mergeCell ref="S5:AC5"/>
    <mergeCell ref="S6:S8"/>
    <mergeCell ref="T6:T8"/>
    <mergeCell ref="U6:AC6"/>
    <mergeCell ref="U7:U8"/>
    <mergeCell ref="V7:AC7"/>
    <mergeCell ref="K1:R1"/>
    <mergeCell ref="A25:B29"/>
    <mergeCell ref="C25:C29"/>
    <mergeCell ref="D25:D29"/>
    <mergeCell ref="E25:E29"/>
    <mergeCell ref="F25:F29"/>
    <mergeCell ref="H25:H29"/>
    <mergeCell ref="G25:G29"/>
    <mergeCell ref="S12:S24"/>
    <mergeCell ref="T17:T19"/>
    <mergeCell ref="T20:T22"/>
    <mergeCell ref="G20:G22"/>
    <mergeCell ref="H17:H19"/>
    <mergeCell ref="H20:H22"/>
    <mergeCell ref="S25:S29"/>
    <mergeCell ref="T25:AC29"/>
    <mergeCell ref="U17:U19"/>
    <mergeCell ref="V17:V19"/>
    <mergeCell ref="W17:W19"/>
    <mergeCell ref="X17:X19"/>
    <mergeCell ref="Y17:Y19"/>
    <mergeCell ref="Z17:Z19"/>
    <mergeCell ref="B17:B19"/>
    <mergeCell ref="B20:B22"/>
    <mergeCell ref="F20:F22"/>
    <mergeCell ref="Y4:AC4"/>
    <mergeCell ref="AC17:AC19"/>
    <mergeCell ref="U20:U22"/>
    <mergeCell ref="V20:V22"/>
    <mergeCell ref="W20:W22"/>
    <mergeCell ref="X20:X22"/>
    <mergeCell ref="Y20:Y22"/>
    <mergeCell ref="Z20:Z22"/>
    <mergeCell ref="AC20:AC22"/>
  </mergeCells>
  <pageMargins left="0.70866141732283472" right="0.70866141732283472" top="1.1417322834645669" bottom="0.74803149606299213" header="0.31496062992125984" footer="0.31496062992125984"/>
  <pageSetup paperSize="9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topLeftCell="B28" zoomScale="70" zoomScaleNormal="70" workbookViewId="0">
      <selection activeCell="R30" sqref="R30"/>
    </sheetView>
  </sheetViews>
  <sheetFormatPr defaultRowHeight="15" x14ac:dyDescent="0.25"/>
  <cols>
    <col min="2" max="2" width="41.28515625" customWidth="1"/>
    <col min="5" max="5" width="16.5703125" customWidth="1"/>
    <col min="7" max="7" width="10.85546875" customWidth="1"/>
    <col min="8" max="8" width="11.42578125" customWidth="1"/>
    <col min="9" max="9" width="12.42578125" customWidth="1"/>
    <col min="10" max="10" width="14.7109375" customWidth="1"/>
    <col min="11" max="11" width="13.28515625" bestFit="1" customWidth="1"/>
    <col min="12" max="12" width="14.5703125" customWidth="1"/>
    <col min="13" max="13" width="14.42578125" customWidth="1"/>
    <col min="14" max="14" width="13.7109375" customWidth="1"/>
    <col min="15" max="17" width="13.85546875" customWidth="1"/>
    <col min="18" max="18" width="14.28515625" customWidth="1"/>
    <col min="19" max="19" width="22.5703125" customWidth="1"/>
  </cols>
  <sheetData>
    <row r="1" spans="1:2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9"/>
      <c r="N1" s="1"/>
      <c r="O1" s="1"/>
      <c r="P1" s="1"/>
      <c r="Q1" s="1"/>
      <c r="R1" s="1"/>
      <c r="S1" s="1"/>
      <c r="T1" s="1"/>
      <c r="U1" s="1"/>
      <c r="V1" s="151" t="s">
        <v>112</v>
      </c>
      <c r="W1" s="151"/>
      <c r="X1" s="151"/>
      <c r="Y1" s="151"/>
      <c r="Z1" s="151"/>
      <c r="AA1" s="151"/>
    </row>
    <row r="2" spans="1:2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9"/>
      <c r="N2" s="1"/>
      <c r="O2" s="1"/>
      <c r="P2" s="1"/>
      <c r="Q2" s="1"/>
      <c r="R2" s="1"/>
      <c r="S2" s="1"/>
      <c r="T2" s="1"/>
      <c r="U2" s="1"/>
      <c r="V2" s="151"/>
      <c r="W2" s="151"/>
      <c r="X2" s="151"/>
      <c r="Y2" s="151"/>
      <c r="Z2" s="151"/>
      <c r="AA2" s="151"/>
    </row>
    <row r="3" spans="1:27" ht="38.25" customHeight="1" x14ac:dyDescent="0.25">
      <c r="A3" s="1"/>
      <c r="B3" s="1"/>
      <c r="C3" s="1"/>
      <c r="D3" s="1"/>
      <c r="E3" s="1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"/>
      <c r="U3" s="1"/>
      <c r="V3" s="151"/>
      <c r="W3" s="151"/>
      <c r="X3" s="151"/>
      <c r="Y3" s="151"/>
      <c r="Z3" s="151"/>
      <c r="AA3" s="151"/>
    </row>
    <row r="4" spans="1:27" ht="29.2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9"/>
      <c r="N4" s="1"/>
      <c r="O4" s="1"/>
      <c r="P4" s="1"/>
      <c r="Q4" s="1"/>
      <c r="R4" s="1"/>
      <c r="S4" s="1"/>
      <c r="T4" s="1"/>
      <c r="U4" s="1"/>
      <c r="V4" s="151"/>
      <c r="W4" s="151"/>
      <c r="X4" s="151"/>
      <c r="Y4" s="151"/>
      <c r="Z4" s="151"/>
      <c r="AA4" s="151"/>
    </row>
    <row r="5" spans="1:27" x14ac:dyDescent="0.25">
      <c r="A5" s="152" t="s">
        <v>32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</row>
    <row r="6" spans="1:2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/>
      <c r="N6" s="1"/>
      <c r="O6" s="1"/>
      <c r="P6" s="1"/>
      <c r="Q6" s="1"/>
      <c r="R6" s="1"/>
      <c r="S6" s="1"/>
      <c r="T6" s="1"/>
      <c r="U6" s="1"/>
      <c r="V6" s="1"/>
      <c r="W6" s="1"/>
      <c r="X6" s="3"/>
      <c r="Y6" s="1"/>
      <c r="Z6" s="1"/>
      <c r="AA6" s="20" t="s">
        <v>33</v>
      </c>
    </row>
    <row r="7" spans="1:27" x14ac:dyDescent="0.25">
      <c r="A7" s="85" t="s">
        <v>0</v>
      </c>
      <c r="B7" s="85" t="s">
        <v>22</v>
      </c>
      <c r="C7" s="87" t="s">
        <v>23</v>
      </c>
      <c r="D7" s="87"/>
      <c r="E7" s="91" t="s">
        <v>15</v>
      </c>
      <c r="F7" s="85" t="s">
        <v>9</v>
      </c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 t="s">
        <v>8</v>
      </c>
      <c r="T7" s="85"/>
      <c r="U7" s="85"/>
      <c r="V7" s="85"/>
      <c r="W7" s="85"/>
      <c r="X7" s="85"/>
      <c r="Y7" s="85"/>
      <c r="Z7" s="85"/>
      <c r="AA7" s="85"/>
    </row>
    <row r="8" spans="1:27" x14ac:dyDescent="0.25">
      <c r="A8" s="85"/>
      <c r="B8" s="85"/>
      <c r="C8" s="87"/>
      <c r="D8" s="87"/>
      <c r="E8" s="91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 t="s">
        <v>18</v>
      </c>
      <c r="T8" s="153" t="s">
        <v>19</v>
      </c>
      <c r="U8" s="85" t="s">
        <v>20</v>
      </c>
      <c r="V8" s="85"/>
      <c r="W8" s="85"/>
      <c r="X8" s="85"/>
      <c r="Y8" s="85"/>
      <c r="Z8" s="85"/>
      <c r="AA8" s="85"/>
    </row>
    <row r="9" spans="1:27" x14ac:dyDescent="0.25">
      <c r="A9" s="85"/>
      <c r="B9" s="85"/>
      <c r="C9" s="87"/>
      <c r="D9" s="87"/>
      <c r="E9" s="91"/>
      <c r="F9" s="102" t="s">
        <v>11</v>
      </c>
      <c r="G9" s="149"/>
      <c r="H9" s="150"/>
      <c r="I9" s="87" t="s">
        <v>16</v>
      </c>
      <c r="J9" s="85" t="s">
        <v>17</v>
      </c>
      <c r="K9" s="85" t="s">
        <v>5</v>
      </c>
      <c r="L9" s="85"/>
      <c r="M9" s="85"/>
      <c r="N9" s="85"/>
      <c r="O9" s="85"/>
      <c r="P9" s="85"/>
      <c r="Q9" s="85"/>
      <c r="R9" s="85"/>
      <c r="S9" s="85"/>
      <c r="T9" s="153"/>
      <c r="U9" s="85" t="s">
        <v>17</v>
      </c>
      <c r="V9" s="85" t="s">
        <v>6</v>
      </c>
      <c r="W9" s="85"/>
      <c r="X9" s="85"/>
      <c r="Y9" s="85"/>
      <c r="Z9" s="85"/>
      <c r="AA9" s="85"/>
    </row>
    <row r="10" spans="1:27" ht="105" customHeight="1" x14ac:dyDescent="0.25">
      <c r="A10" s="85"/>
      <c r="B10" s="85"/>
      <c r="C10" s="14" t="s">
        <v>1</v>
      </c>
      <c r="D10" s="14" t="s">
        <v>2</v>
      </c>
      <c r="E10" s="91"/>
      <c r="F10" s="13" t="s">
        <v>12</v>
      </c>
      <c r="G10" s="13" t="s">
        <v>13</v>
      </c>
      <c r="H10" s="13" t="s">
        <v>21</v>
      </c>
      <c r="I10" s="87"/>
      <c r="J10" s="85"/>
      <c r="K10" s="14" t="s">
        <v>10</v>
      </c>
      <c r="L10" s="14" t="s">
        <v>14</v>
      </c>
      <c r="M10" s="4" t="s">
        <v>24</v>
      </c>
      <c r="N10" s="14" t="s">
        <v>25</v>
      </c>
      <c r="O10" s="14" t="s">
        <v>26</v>
      </c>
      <c r="P10" s="75" t="s">
        <v>27</v>
      </c>
      <c r="Q10" s="75" t="s">
        <v>161</v>
      </c>
      <c r="R10" s="14" t="s">
        <v>162</v>
      </c>
      <c r="S10" s="85"/>
      <c r="T10" s="153"/>
      <c r="U10" s="85"/>
      <c r="V10" s="14" t="s">
        <v>10</v>
      </c>
      <c r="W10" s="14" t="s">
        <v>14</v>
      </c>
      <c r="X10" s="4" t="s">
        <v>24</v>
      </c>
      <c r="Y10" s="14" t="s">
        <v>25</v>
      </c>
      <c r="Z10" s="14" t="s">
        <v>26</v>
      </c>
      <c r="AA10" s="14" t="s">
        <v>27</v>
      </c>
    </row>
    <row r="11" spans="1:27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/>
      <c r="Q11" s="6"/>
      <c r="R11" s="6">
        <v>16</v>
      </c>
      <c r="S11" s="6">
        <v>17</v>
      </c>
      <c r="T11" s="6">
        <v>18</v>
      </c>
      <c r="U11" s="6">
        <v>19</v>
      </c>
      <c r="V11" s="6">
        <v>20</v>
      </c>
      <c r="W11" s="6">
        <v>21</v>
      </c>
      <c r="X11" s="6">
        <v>22</v>
      </c>
      <c r="Y11" s="6">
        <v>23</v>
      </c>
      <c r="Z11" s="6">
        <v>24</v>
      </c>
      <c r="AA11" s="6">
        <v>25</v>
      </c>
    </row>
    <row r="12" spans="1:27" ht="24.75" customHeight="1" x14ac:dyDescent="0.25">
      <c r="A12" s="146" t="s">
        <v>34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</row>
    <row r="13" spans="1:27" ht="24" customHeight="1" x14ac:dyDescent="0.25">
      <c r="A13" s="147" t="s">
        <v>35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</row>
    <row r="14" spans="1:27" ht="36.75" customHeight="1" x14ac:dyDescent="0.25">
      <c r="A14" s="139">
        <v>1</v>
      </c>
      <c r="B14" s="108" t="s">
        <v>36</v>
      </c>
      <c r="C14" s="139">
        <v>2020</v>
      </c>
      <c r="D14" s="139">
        <v>2025</v>
      </c>
      <c r="E14" s="108" t="s">
        <v>109</v>
      </c>
      <c r="F14" s="139" t="s">
        <v>4</v>
      </c>
      <c r="G14" s="139" t="s">
        <v>4</v>
      </c>
      <c r="H14" s="139"/>
      <c r="I14" s="9" t="s">
        <v>3</v>
      </c>
      <c r="J14" s="21">
        <f>J15+J16</f>
        <v>5202122.68</v>
      </c>
      <c r="K14" s="21">
        <v>1655050</v>
      </c>
      <c r="L14" s="21">
        <f t="shared" ref="L14:R14" si="0">L15+L16</f>
        <v>1371747.15</v>
      </c>
      <c r="M14" s="21">
        <f t="shared" si="0"/>
        <v>2175325.5299999998</v>
      </c>
      <c r="N14" s="58">
        <f t="shared" si="0"/>
        <v>0</v>
      </c>
      <c r="O14" s="21">
        <f t="shared" si="0"/>
        <v>0</v>
      </c>
      <c r="P14" s="21">
        <f t="shared" si="0"/>
        <v>0</v>
      </c>
      <c r="Q14" s="21">
        <f t="shared" si="0"/>
        <v>0</v>
      </c>
      <c r="R14" s="21">
        <f t="shared" si="0"/>
        <v>0</v>
      </c>
      <c r="S14" s="108"/>
      <c r="T14" s="139"/>
      <c r="U14" s="139"/>
      <c r="V14" s="139"/>
      <c r="W14" s="139"/>
      <c r="X14" s="139"/>
      <c r="Y14" s="139"/>
      <c r="Z14" s="139"/>
      <c r="AA14" s="139"/>
    </row>
    <row r="15" spans="1:27" ht="33.75" customHeight="1" x14ac:dyDescent="0.25">
      <c r="A15" s="140"/>
      <c r="B15" s="109"/>
      <c r="C15" s="140"/>
      <c r="D15" s="140"/>
      <c r="E15" s="109"/>
      <c r="F15" s="140"/>
      <c r="G15" s="140"/>
      <c r="H15" s="140"/>
      <c r="I15" s="9" t="s">
        <v>28</v>
      </c>
      <c r="J15" s="21">
        <f t="shared" ref="J15:J22" si="1">K15+L15+M15+N15+O15+R15</f>
        <v>0</v>
      </c>
      <c r="K15" s="21">
        <v>0</v>
      </c>
      <c r="L15" s="21">
        <v>0</v>
      </c>
      <c r="M15" s="21">
        <v>0</v>
      </c>
      <c r="N15" s="58">
        <v>0</v>
      </c>
      <c r="O15" s="21">
        <v>0</v>
      </c>
      <c r="P15" s="21"/>
      <c r="Q15" s="21"/>
      <c r="R15" s="21">
        <v>0</v>
      </c>
      <c r="S15" s="109"/>
      <c r="T15" s="140"/>
      <c r="U15" s="140"/>
      <c r="V15" s="140"/>
      <c r="W15" s="140"/>
      <c r="X15" s="140"/>
      <c r="Y15" s="140"/>
      <c r="Z15" s="140"/>
      <c r="AA15" s="140"/>
    </row>
    <row r="16" spans="1:27" ht="45" customHeight="1" x14ac:dyDescent="0.25">
      <c r="A16" s="148"/>
      <c r="B16" s="109"/>
      <c r="C16" s="148"/>
      <c r="D16" s="148"/>
      <c r="E16" s="129"/>
      <c r="F16" s="148"/>
      <c r="G16" s="148"/>
      <c r="H16" s="148"/>
      <c r="I16" s="11" t="s">
        <v>29</v>
      </c>
      <c r="J16" s="21">
        <f t="shared" si="1"/>
        <v>5202122.68</v>
      </c>
      <c r="K16" s="21">
        <v>1655050</v>
      </c>
      <c r="L16" s="21">
        <f t="shared" ref="L16:R16" si="2">L19</f>
        <v>1371747.15</v>
      </c>
      <c r="M16" s="21">
        <v>2175325.5299999998</v>
      </c>
      <c r="N16" s="58">
        <f t="shared" si="2"/>
        <v>0</v>
      </c>
      <c r="O16" s="21">
        <f t="shared" si="2"/>
        <v>0</v>
      </c>
      <c r="P16" s="21">
        <f t="shared" si="2"/>
        <v>0</v>
      </c>
      <c r="Q16" s="21">
        <f t="shared" si="2"/>
        <v>0</v>
      </c>
      <c r="R16" s="21">
        <f t="shared" si="2"/>
        <v>0</v>
      </c>
      <c r="S16" s="110"/>
      <c r="T16" s="145"/>
      <c r="U16" s="145"/>
      <c r="V16" s="145"/>
      <c r="W16" s="145"/>
      <c r="X16" s="145"/>
      <c r="Y16" s="145"/>
      <c r="Z16" s="145"/>
      <c r="AA16" s="145"/>
    </row>
    <row r="17" spans="1:27" ht="35.25" customHeight="1" x14ac:dyDescent="0.25">
      <c r="A17" s="144" t="s">
        <v>38</v>
      </c>
      <c r="B17" s="108" t="s">
        <v>39</v>
      </c>
      <c r="C17" s="144">
        <v>2020</v>
      </c>
      <c r="D17" s="144">
        <v>2025</v>
      </c>
      <c r="E17" s="108" t="s">
        <v>109</v>
      </c>
      <c r="F17" s="133" t="s">
        <v>40</v>
      </c>
      <c r="G17" s="133" t="s">
        <v>41</v>
      </c>
      <c r="H17" s="133" t="s">
        <v>124</v>
      </c>
      <c r="I17" s="9" t="s">
        <v>3</v>
      </c>
      <c r="J17" s="21">
        <f t="shared" si="1"/>
        <v>5401872.6799999997</v>
      </c>
      <c r="K17" s="21">
        <v>1854800</v>
      </c>
      <c r="L17" s="21">
        <f t="shared" ref="L17:R17" si="3">L18+L19</f>
        <v>1371747.15</v>
      </c>
      <c r="M17" s="21">
        <f t="shared" si="3"/>
        <v>2175325.5299999998</v>
      </c>
      <c r="N17" s="58">
        <f t="shared" si="3"/>
        <v>0</v>
      </c>
      <c r="O17" s="21">
        <f t="shared" si="3"/>
        <v>0</v>
      </c>
      <c r="P17" s="21">
        <f t="shared" si="3"/>
        <v>0</v>
      </c>
      <c r="Q17" s="21">
        <f t="shared" si="3"/>
        <v>0</v>
      </c>
      <c r="R17" s="21">
        <f t="shared" si="3"/>
        <v>0</v>
      </c>
      <c r="S17" s="108" t="s">
        <v>37</v>
      </c>
      <c r="T17" s="139" t="s">
        <v>105</v>
      </c>
      <c r="U17" s="139" t="s">
        <v>4</v>
      </c>
      <c r="V17" s="139"/>
      <c r="W17" s="139"/>
      <c r="X17" s="139"/>
      <c r="Y17" s="139"/>
      <c r="Z17" s="139"/>
      <c r="AA17" s="139"/>
    </row>
    <row r="18" spans="1:27" ht="45" customHeight="1" x14ac:dyDescent="0.25">
      <c r="A18" s="144"/>
      <c r="B18" s="109"/>
      <c r="C18" s="144"/>
      <c r="D18" s="144"/>
      <c r="E18" s="109"/>
      <c r="F18" s="134"/>
      <c r="G18" s="134"/>
      <c r="H18" s="134"/>
      <c r="I18" s="9" t="s">
        <v>28</v>
      </c>
      <c r="J18" s="21">
        <f t="shared" si="1"/>
        <v>0</v>
      </c>
      <c r="K18" s="21">
        <v>0</v>
      </c>
      <c r="L18" s="21">
        <v>0</v>
      </c>
      <c r="M18" s="21">
        <v>0</v>
      </c>
      <c r="N18" s="58">
        <v>0</v>
      </c>
      <c r="O18" s="21">
        <v>0</v>
      </c>
      <c r="P18" s="21"/>
      <c r="Q18" s="21"/>
      <c r="R18" s="21">
        <v>0</v>
      </c>
      <c r="S18" s="109"/>
      <c r="T18" s="140"/>
      <c r="U18" s="140"/>
      <c r="V18" s="140"/>
      <c r="W18" s="140"/>
      <c r="X18" s="140"/>
      <c r="Y18" s="140"/>
      <c r="Z18" s="140"/>
      <c r="AA18" s="140"/>
    </row>
    <row r="19" spans="1:27" ht="45" customHeight="1" x14ac:dyDescent="0.25">
      <c r="A19" s="139"/>
      <c r="B19" s="109"/>
      <c r="C19" s="139"/>
      <c r="D19" s="139"/>
      <c r="E19" s="109"/>
      <c r="F19" s="134"/>
      <c r="G19" s="134"/>
      <c r="H19" s="134"/>
      <c r="I19" s="47" t="s">
        <v>29</v>
      </c>
      <c r="J19" s="48">
        <f t="shared" si="1"/>
        <v>5401872.6799999997</v>
      </c>
      <c r="K19" s="48">
        <v>1854800</v>
      </c>
      <c r="L19" s="48">
        <v>1371747.15</v>
      </c>
      <c r="M19" s="48">
        <v>2175325.5299999998</v>
      </c>
      <c r="N19" s="59">
        <v>0</v>
      </c>
      <c r="O19" s="48">
        <v>0</v>
      </c>
      <c r="P19" s="48"/>
      <c r="Q19" s="48"/>
      <c r="R19" s="48">
        <v>0</v>
      </c>
      <c r="S19" s="143"/>
      <c r="T19" s="140"/>
      <c r="U19" s="140"/>
      <c r="V19" s="140"/>
      <c r="W19" s="140"/>
      <c r="X19" s="140"/>
      <c r="Y19" s="140"/>
      <c r="Z19" s="140"/>
      <c r="AA19" s="140"/>
    </row>
    <row r="20" spans="1:27" ht="45" customHeight="1" x14ac:dyDescent="0.25">
      <c r="A20" s="144" t="s">
        <v>64</v>
      </c>
      <c r="B20" s="155" t="s">
        <v>133</v>
      </c>
      <c r="C20" s="144">
        <v>2020</v>
      </c>
      <c r="D20" s="144">
        <v>2025</v>
      </c>
      <c r="E20" s="155" t="s">
        <v>109</v>
      </c>
      <c r="F20" s="158" t="s">
        <v>40</v>
      </c>
      <c r="G20" s="158" t="s">
        <v>41</v>
      </c>
      <c r="H20" s="158" t="s">
        <v>134</v>
      </c>
      <c r="I20" s="9" t="s">
        <v>3</v>
      </c>
      <c r="J20" s="21">
        <f t="shared" si="1"/>
        <v>50505.05</v>
      </c>
      <c r="K20" s="21">
        <f>K21+K22</f>
        <v>50505.05</v>
      </c>
      <c r="L20" s="21">
        <f t="shared" ref="L20:R20" si="4">L21+L22</f>
        <v>0</v>
      </c>
      <c r="M20" s="21">
        <f t="shared" si="4"/>
        <v>0</v>
      </c>
      <c r="N20" s="58">
        <f t="shared" si="4"/>
        <v>0</v>
      </c>
      <c r="O20" s="21">
        <f t="shared" si="4"/>
        <v>0</v>
      </c>
      <c r="P20" s="21">
        <f t="shared" si="4"/>
        <v>0</v>
      </c>
      <c r="Q20" s="21">
        <f t="shared" si="4"/>
        <v>0</v>
      </c>
      <c r="R20" s="21">
        <f t="shared" si="4"/>
        <v>0</v>
      </c>
      <c r="S20" s="155"/>
      <c r="T20" s="144" t="s">
        <v>105</v>
      </c>
      <c r="U20" s="144" t="s">
        <v>4</v>
      </c>
      <c r="V20" s="144"/>
      <c r="W20" s="144"/>
      <c r="X20" s="144"/>
      <c r="Y20" s="144"/>
      <c r="Z20" s="144"/>
      <c r="AA20" s="144"/>
    </row>
    <row r="21" spans="1:27" ht="45" customHeight="1" x14ac:dyDescent="0.25">
      <c r="A21" s="144"/>
      <c r="B21" s="155"/>
      <c r="C21" s="144"/>
      <c r="D21" s="144"/>
      <c r="E21" s="155"/>
      <c r="F21" s="158"/>
      <c r="G21" s="158"/>
      <c r="H21" s="158"/>
      <c r="I21" s="9" t="s">
        <v>99</v>
      </c>
      <c r="J21" s="21">
        <f t="shared" si="1"/>
        <v>50000</v>
      </c>
      <c r="K21" s="21">
        <v>50000</v>
      </c>
      <c r="L21" s="21">
        <v>0</v>
      </c>
      <c r="M21" s="21">
        <v>0</v>
      </c>
      <c r="N21" s="58">
        <v>0</v>
      </c>
      <c r="O21" s="21">
        <v>0</v>
      </c>
      <c r="P21" s="21"/>
      <c r="Q21" s="21"/>
      <c r="R21" s="21">
        <v>0</v>
      </c>
      <c r="S21" s="155"/>
      <c r="T21" s="144"/>
      <c r="U21" s="144"/>
      <c r="V21" s="144"/>
      <c r="W21" s="144"/>
      <c r="X21" s="144"/>
      <c r="Y21" s="144"/>
      <c r="Z21" s="144"/>
      <c r="AA21" s="144"/>
    </row>
    <row r="22" spans="1:27" ht="45" customHeight="1" x14ac:dyDescent="0.25">
      <c r="A22" s="144"/>
      <c r="B22" s="155"/>
      <c r="C22" s="144"/>
      <c r="D22" s="144"/>
      <c r="E22" s="155"/>
      <c r="F22" s="158"/>
      <c r="G22" s="158"/>
      <c r="H22" s="158"/>
      <c r="I22" s="9" t="s">
        <v>29</v>
      </c>
      <c r="J22" s="21">
        <f t="shared" si="1"/>
        <v>505.05</v>
      </c>
      <c r="K22" s="21">
        <v>505.05</v>
      </c>
      <c r="L22" s="21">
        <v>0</v>
      </c>
      <c r="M22" s="21">
        <v>0</v>
      </c>
      <c r="N22" s="58">
        <v>0</v>
      </c>
      <c r="O22" s="21">
        <v>0</v>
      </c>
      <c r="P22" s="21"/>
      <c r="Q22" s="21"/>
      <c r="R22" s="21">
        <v>0</v>
      </c>
      <c r="S22" s="156"/>
      <c r="T22" s="144"/>
      <c r="U22" s="144"/>
      <c r="V22" s="144"/>
      <c r="W22" s="144"/>
      <c r="X22" s="144"/>
      <c r="Y22" s="144"/>
      <c r="Z22" s="144"/>
      <c r="AA22" s="144"/>
    </row>
    <row r="23" spans="1:27" ht="27.75" customHeight="1" x14ac:dyDescent="0.25">
      <c r="A23" s="141" t="s">
        <v>42</v>
      </c>
      <c r="B23" s="142"/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</row>
    <row r="24" spans="1:27" ht="38.25" customHeight="1" x14ac:dyDescent="0.25">
      <c r="A24" s="105">
        <v>2</v>
      </c>
      <c r="B24" s="111" t="s">
        <v>43</v>
      </c>
      <c r="C24" s="105">
        <v>2020</v>
      </c>
      <c r="D24" s="105">
        <v>2025</v>
      </c>
      <c r="E24" s="108" t="s">
        <v>30</v>
      </c>
      <c r="F24" s="105" t="s">
        <v>4</v>
      </c>
      <c r="G24" s="105" t="s">
        <v>4</v>
      </c>
      <c r="H24" s="105"/>
      <c r="I24" s="17" t="s">
        <v>3</v>
      </c>
      <c r="J24" s="23">
        <f>J27+J30</f>
        <v>14764257.890000002</v>
      </c>
      <c r="K24" s="21">
        <f>K27+K30</f>
        <v>1680567</v>
      </c>
      <c r="L24" s="21">
        <f t="shared" ref="L24:R24" si="5">L27+L30</f>
        <v>2790036.2800000003</v>
      </c>
      <c r="M24" s="21">
        <v>3666166.05</v>
      </c>
      <c r="N24" s="58">
        <f t="shared" si="5"/>
        <v>2212934.2599999998</v>
      </c>
      <c r="O24" s="23">
        <f t="shared" si="5"/>
        <v>2327213</v>
      </c>
      <c r="P24" s="23">
        <f t="shared" si="5"/>
        <v>2046471.3</v>
      </c>
      <c r="Q24" s="23">
        <f t="shared" si="5"/>
        <v>2087441.3</v>
      </c>
      <c r="R24" s="23">
        <f t="shared" si="5"/>
        <v>2087341.3</v>
      </c>
      <c r="S24" s="111"/>
      <c r="T24" s="105" t="s">
        <v>4</v>
      </c>
      <c r="U24" s="105" t="s">
        <v>4</v>
      </c>
      <c r="V24" s="105"/>
      <c r="W24" s="105"/>
      <c r="X24" s="105"/>
      <c r="Y24" s="105"/>
      <c r="Z24" s="105"/>
      <c r="AA24" s="105"/>
    </row>
    <row r="25" spans="1:27" ht="30.75" customHeight="1" x14ac:dyDescent="0.25">
      <c r="A25" s="106"/>
      <c r="B25" s="112"/>
      <c r="C25" s="106"/>
      <c r="D25" s="106"/>
      <c r="E25" s="109"/>
      <c r="F25" s="106"/>
      <c r="G25" s="106"/>
      <c r="H25" s="106"/>
      <c r="I25" s="18" t="s">
        <v>28</v>
      </c>
      <c r="J25" s="23">
        <f>K25+L25+M25+N25+O25+R25</f>
        <v>0</v>
      </c>
      <c r="K25" s="21">
        <v>0</v>
      </c>
      <c r="L25" s="21">
        <v>0</v>
      </c>
      <c r="M25" s="21">
        <v>0</v>
      </c>
      <c r="N25" s="58">
        <v>0</v>
      </c>
      <c r="O25" s="23">
        <v>0</v>
      </c>
      <c r="P25" s="23"/>
      <c r="Q25" s="23"/>
      <c r="R25" s="23">
        <v>0</v>
      </c>
      <c r="S25" s="112"/>
      <c r="T25" s="106"/>
      <c r="U25" s="106"/>
      <c r="V25" s="106"/>
      <c r="W25" s="106"/>
      <c r="X25" s="106"/>
      <c r="Y25" s="106"/>
      <c r="Z25" s="106"/>
      <c r="AA25" s="106"/>
    </row>
    <row r="26" spans="1:27" ht="54" customHeight="1" x14ac:dyDescent="0.25">
      <c r="A26" s="107"/>
      <c r="B26" s="113"/>
      <c r="C26" s="107"/>
      <c r="D26" s="107"/>
      <c r="E26" s="129"/>
      <c r="F26" s="107"/>
      <c r="G26" s="107"/>
      <c r="H26" s="107"/>
      <c r="I26" s="18" t="s">
        <v>29</v>
      </c>
      <c r="J26" s="23">
        <f>K26+L26+M26+N26+O26+R26</f>
        <v>14764257.890000001</v>
      </c>
      <c r="K26" s="21">
        <v>1680567</v>
      </c>
      <c r="L26" s="21">
        <f t="shared" ref="L26:R26" si="6">L29+L32</f>
        <v>2790036.2800000003</v>
      </c>
      <c r="M26" s="21">
        <v>3666166.05</v>
      </c>
      <c r="N26" s="58">
        <f t="shared" si="6"/>
        <v>2212934.2599999998</v>
      </c>
      <c r="O26" s="23">
        <f t="shared" si="6"/>
        <v>2327213</v>
      </c>
      <c r="P26" s="23">
        <f t="shared" si="6"/>
        <v>2046471.3</v>
      </c>
      <c r="Q26" s="23">
        <f t="shared" si="6"/>
        <v>2087441.3</v>
      </c>
      <c r="R26" s="23">
        <f t="shared" si="6"/>
        <v>2087341.3</v>
      </c>
      <c r="S26" s="113"/>
      <c r="T26" s="107"/>
      <c r="U26" s="107"/>
      <c r="V26" s="107"/>
      <c r="W26" s="107"/>
      <c r="X26" s="107"/>
      <c r="Y26" s="107"/>
      <c r="Z26" s="107"/>
      <c r="AA26" s="107"/>
    </row>
    <row r="27" spans="1:27" ht="42" customHeight="1" x14ac:dyDescent="0.25">
      <c r="A27" s="126" t="s">
        <v>44</v>
      </c>
      <c r="B27" s="111" t="s">
        <v>45</v>
      </c>
      <c r="C27" s="105">
        <v>2020</v>
      </c>
      <c r="D27" s="105">
        <v>2025</v>
      </c>
      <c r="E27" s="108" t="s">
        <v>30</v>
      </c>
      <c r="F27" s="126" t="s">
        <v>40</v>
      </c>
      <c r="G27" s="126" t="s">
        <v>41</v>
      </c>
      <c r="H27" s="133" t="s">
        <v>124</v>
      </c>
      <c r="I27" s="17" t="s">
        <v>3</v>
      </c>
      <c r="J27" s="23">
        <f>J28+J29</f>
        <v>14520154.170000002</v>
      </c>
      <c r="K27" s="21">
        <v>1630567</v>
      </c>
      <c r="L27" s="21">
        <f t="shared" ref="L27:R27" si="7">L28+L29</f>
        <v>2724052.56</v>
      </c>
      <c r="M27" s="21">
        <v>3538046.05</v>
      </c>
      <c r="N27" s="58">
        <f t="shared" si="7"/>
        <v>2212934.2599999998</v>
      </c>
      <c r="O27" s="23">
        <f t="shared" si="7"/>
        <v>2327213</v>
      </c>
      <c r="P27" s="23">
        <f t="shared" si="7"/>
        <v>2046471.3</v>
      </c>
      <c r="Q27" s="23">
        <f t="shared" si="7"/>
        <v>2087441.3</v>
      </c>
      <c r="R27" s="23">
        <f t="shared" si="7"/>
        <v>2087341.3</v>
      </c>
      <c r="S27" s="111" t="s">
        <v>46</v>
      </c>
      <c r="T27" s="105" t="s">
        <v>111</v>
      </c>
      <c r="U27" s="105" t="s">
        <v>4</v>
      </c>
      <c r="V27" s="105"/>
      <c r="W27" s="105"/>
      <c r="X27" s="105"/>
      <c r="Y27" s="105"/>
      <c r="Z27" s="105"/>
      <c r="AA27" s="105"/>
    </row>
    <row r="28" spans="1:27" ht="38.25" customHeight="1" x14ac:dyDescent="0.25">
      <c r="A28" s="159"/>
      <c r="B28" s="77"/>
      <c r="C28" s="106"/>
      <c r="D28" s="106"/>
      <c r="E28" s="109"/>
      <c r="F28" s="159"/>
      <c r="G28" s="159"/>
      <c r="H28" s="134"/>
      <c r="I28" s="18" t="s">
        <v>28</v>
      </c>
      <c r="J28" s="23">
        <f>K28+L28+M28+N28+O28+R28</f>
        <v>0</v>
      </c>
      <c r="K28" s="21">
        <v>0</v>
      </c>
      <c r="L28" s="21">
        <v>0</v>
      </c>
      <c r="M28" s="21">
        <v>0</v>
      </c>
      <c r="N28" s="58">
        <v>0</v>
      </c>
      <c r="O28" s="23">
        <v>0</v>
      </c>
      <c r="P28" s="23"/>
      <c r="Q28" s="23"/>
      <c r="R28" s="23">
        <v>0</v>
      </c>
      <c r="S28" s="77"/>
      <c r="T28" s="83"/>
      <c r="U28" s="83"/>
      <c r="V28" s="83"/>
      <c r="W28" s="83"/>
      <c r="X28" s="83"/>
      <c r="Y28" s="83"/>
      <c r="Z28" s="83"/>
      <c r="AA28" s="83"/>
    </row>
    <row r="29" spans="1:27" ht="43.5" customHeight="1" x14ac:dyDescent="0.25">
      <c r="A29" s="160"/>
      <c r="B29" s="78"/>
      <c r="C29" s="107"/>
      <c r="D29" s="107"/>
      <c r="E29" s="129"/>
      <c r="F29" s="160"/>
      <c r="G29" s="160"/>
      <c r="H29" s="135"/>
      <c r="I29" s="18" t="s">
        <v>29</v>
      </c>
      <c r="J29" s="23">
        <f>K29+L29+M29+N29+O29+R29</f>
        <v>14520154.170000002</v>
      </c>
      <c r="K29" s="21">
        <v>1630567</v>
      </c>
      <c r="L29" s="21">
        <v>2724052.56</v>
      </c>
      <c r="M29" s="21">
        <v>3538046.05</v>
      </c>
      <c r="N29" s="58">
        <v>2212934.2599999998</v>
      </c>
      <c r="O29" s="23">
        <v>2327213</v>
      </c>
      <c r="P29" s="23">
        <v>2046471.3</v>
      </c>
      <c r="Q29" s="23">
        <v>2087441.3</v>
      </c>
      <c r="R29" s="23">
        <v>2087341.3</v>
      </c>
      <c r="S29" s="78"/>
      <c r="T29" s="84"/>
      <c r="U29" s="84"/>
      <c r="V29" s="84"/>
      <c r="W29" s="84"/>
      <c r="X29" s="84"/>
      <c r="Y29" s="84"/>
      <c r="Z29" s="84"/>
      <c r="AA29" s="84"/>
    </row>
    <row r="30" spans="1:27" ht="35.25" customHeight="1" x14ac:dyDescent="0.25">
      <c r="A30" s="105" t="s">
        <v>47</v>
      </c>
      <c r="B30" s="111" t="s">
        <v>93</v>
      </c>
      <c r="C30" s="105">
        <v>2020</v>
      </c>
      <c r="D30" s="105">
        <v>2025</v>
      </c>
      <c r="E30" s="108" t="s">
        <v>109</v>
      </c>
      <c r="F30" s="130" t="s">
        <v>40</v>
      </c>
      <c r="G30" s="130" t="s">
        <v>41</v>
      </c>
      <c r="H30" s="133" t="s">
        <v>124</v>
      </c>
      <c r="I30" s="17" t="s">
        <v>3</v>
      </c>
      <c r="J30" s="23">
        <f>J31+J32</f>
        <v>244103.72</v>
      </c>
      <c r="K30" s="21">
        <v>50000</v>
      </c>
      <c r="L30" s="21">
        <f t="shared" ref="L30:R30" si="8">L31+L32</f>
        <v>65983.72</v>
      </c>
      <c r="M30" s="21">
        <f t="shared" si="8"/>
        <v>128120</v>
      </c>
      <c r="N30" s="58">
        <f t="shared" si="8"/>
        <v>0</v>
      </c>
      <c r="O30" s="23">
        <f t="shared" si="8"/>
        <v>0</v>
      </c>
      <c r="P30" s="23">
        <f t="shared" si="8"/>
        <v>0</v>
      </c>
      <c r="Q30" s="23">
        <f t="shared" si="8"/>
        <v>0</v>
      </c>
      <c r="R30" s="23">
        <f t="shared" si="8"/>
        <v>0</v>
      </c>
      <c r="S30" s="111" t="s">
        <v>48</v>
      </c>
      <c r="T30" s="105" t="s">
        <v>111</v>
      </c>
      <c r="U30" s="105" t="s">
        <v>4</v>
      </c>
      <c r="V30" s="105"/>
      <c r="W30" s="105"/>
      <c r="X30" s="114"/>
      <c r="Y30" s="105"/>
      <c r="Z30" s="105"/>
      <c r="AA30" s="105"/>
    </row>
    <row r="31" spans="1:27" ht="45.75" customHeight="1" x14ac:dyDescent="0.25">
      <c r="A31" s="106"/>
      <c r="B31" s="112"/>
      <c r="C31" s="106"/>
      <c r="D31" s="106"/>
      <c r="E31" s="109"/>
      <c r="F31" s="131"/>
      <c r="G31" s="131"/>
      <c r="H31" s="134"/>
      <c r="I31" s="17" t="s">
        <v>28</v>
      </c>
      <c r="J31" s="23">
        <f>K31+L31+M31+N31+O31+R31</f>
        <v>0</v>
      </c>
      <c r="K31" s="21">
        <v>0</v>
      </c>
      <c r="L31" s="21">
        <v>0</v>
      </c>
      <c r="M31" s="21">
        <v>0</v>
      </c>
      <c r="N31" s="58">
        <v>0</v>
      </c>
      <c r="O31" s="23">
        <v>0</v>
      </c>
      <c r="P31" s="23"/>
      <c r="Q31" s="23"/>
      <c r="R31" s="23">
        <v>0</v>
      </c>
      <c r="S31" s="112"/>
      <c r="T31" s="106"/>
      <c r="U31" s="106"/>
      <c r="V31" s="106"/>
      <c r="W31" s="106"/>
      <c r="X31" s="115"/>
      <c r="Y31" s="106"/>
      <c r="Z31" s="106"/>
      <c r="AA31" s="106"/>
    </row>
    <row r="32" spans="1:27" ht="45.75" customHeight="1" x14ac:dyDescent="0.25">
      <c r="A32" s="107"/>
      <c r="B32" s="113"/>
      <c r="C32" s="107"/>
      <c r="D32" s="107"/>
      <c r="E32" s="129"/>
      <c r="F32" s="132"/>
      <c r="G32" s="132"/>
      <c r="H32" s="135"/>
      <c r="I32" s="17" t="s">
        <v>29</v>
      </c>
      <c r="J32" s="23">
        <f>K32+L32+M32+N32+O32+R32</f>
        <v>244103.72</v>
      </c>
      <c r="K32" s="21">
        <v>50000</v>
      </c>
      <c r="L32" s="21">
        <v>65983.72</v>
      </c>
      <c r="M32" s="21">
        <v>128120</v>
      </c>
      <c r="N32" s="58">
        <v>0</v>
      </c>
      <c r="O32" s="23">
        <v>0</v>
      </c>
      <c r="P32" s="23"/>
      <c r="Q32" s="23"/>
      <c r="R32" s="23">
        <v>0</v>
      </c>
      <c r="S32" s="113"/>
      <c r="T32" s="107"/>
      <c r="U32" s="107"/>
      <c r="V32" s="107"/>
      <c r="W32" s="107"/>
      <c r="X32" s="116"/>
      <c r="Y32" s="107"/>
      <c r="Z32" s="107"/>
      <c r="AA32" s="107"/>
    </row>
    <row r="33" spans="1:27" ht="24.75" customHeight="1" x14ac:dyDescent="0.25">
      <c r="A33" s="136" t="s">
        <v>49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</row>
    <row r="34" spans="1:27" ht="39" customHeight="1" x14ac:dyDescent="0.25">
      <c r="A34" s="105" t="s">
        <v>50</v>
      </c>
      <c r="B34" s="111" t="s">
        <v>51</v>
      </c>
      <c r="C34" s="105">
        <v>2020</v>
      </c>
      <c r="D34" s="105">
        <v>2025</v>
      </c>
      <c r="E34" s="108" t="s">
        <v>109</v>
      </c>
      <c r="F34" s="138" t="s">
        <v>4</v>
      </c>
      <c r="G34" s="138" t="s">
        <v>4</v>
      </c>
      <c r="H34" s="118"/>
      <c r="I34" s="17" t="s">
        <v>3</v>
      </c>
      <c r="J34" s="23">
        <f>J35+J36</f>
        <v>454007.07</v>
      </c>
      <c r="K34" s="21">
        <v>383400</v>
      </c>
      <c r="L34" s="21">
        <f t="shared" ref="L34:R34" si="9">L35+L36</f>
        <v>70707.070000000007</v>
      </c>
      <c r="M34" s="21">
        <f t="shared" si="9"/>
        <v>0</v>
      </c>
      <c r="N34" s="58">
        <f t="shared" si="9"/>
        <v>0</v>
      </c>
      <c r="O34" s="23">
        <f t="shared" si="9"/>
        <v>0</v>
      </c>
      <c r="P34" s="23">
        <f t="shared" si="9"/>
        <v>0</v>
      </c>
      <c r="Q34" s="23">
        <f t="shared" si="9"/>
        <v>0</v>
      </c>
      <c r="R34" s="23">
        <f t="shared" si="9"/>
        <v>0</v>
      </c>
      <c r="S34" s="118"/>
      <c r="T34" s="118"/>
      <c r="U34" s="118"/>
      <c r="V34" s="118"/>
      <c r="W34" s="118"/>
      <c r="X34" s="118"/>
      <c r="Y34" s="118"/>
      <c r="Z34" s="118"/>
      <c r="AA34" s="118"/>
    </row>
    <row r="35" spans="1:27" ht="39" customHeight="1" x14ac:dyDescent="0.25">
      <c r="A35" s="106"/>
      <c r="B35" s="112"/>
      <c r="C35" s="106"/>
      <c r="D35" s="106"/>
      <c r="E35" s="109"/>
      <c r="F35" s="85"/>
      <c r="G35" s="85"/>
      <c r="H35" s="119"/>
      <c r="I35" s="17" t="s">
        <v>28</v>
      </c>
      <c r="J35" s="23">
        <f>K35+L35+M35+N35+O35+R35</f>
        <v>70000</v>
      </c>
      <c r="K35" s="21">
        <f>K38</f>
        <v>0</v>
      </c>
      <c r="L35" s="21">
        <v>70000</v>
      </c>
      <c r="M35" s="21">
        <f t="shared" ref="M35:R35" si="10">M38</f>
        <v>0</v>
      </c>
      <c r="N35" s="58">
        <f t="shared" si="10"/>
        <v>0</v>
      </c>
      <c r="O35" s="23">
        <f t="shared" si="10"/>
        <v>0</v>
      </c>
      <c r="P35" s="23">
        <f t="shared" si="10"/>
        <v>0</v>
      </c>
      <c r="Q35" s="23">
        <f t="shared" si="10"/>
        <v>0</v>
      </c>
      <c r="R35" s="23">
        <f t="shared" si="10"/>
        <v>0</v>
      </c>
      <c r="S35" s="119"/>
      <c r="T35" s="119"/>
      <c r="U35" s="119"/>
      <c r="V35" s="119"/>
      <c r="W35" s="119"/>
      <c r="X35" s="119"/>
      <c r="Y35" s="119"/>
      <c r="Z35" s="119"/>
      <c r="AA35" s="119"/>
    </row>
    <row r="36" spans="1:27" ht="44.25" customHeight="1" x14ac:dyDescent="0.25">
      <c r="A36" s="107"/>
      <c r="B36" s="113"/>
      <c r="C36" s="107"/>
      <c r="D36" s="107"/>
      <c r="E36" s="129"/>
      <c r="F36" s="85"/>
      <c r="G36" s="85"/>
      <c r="H36" s="119"/>
      <c r="I36" s="17" t="s">
        <v>29</v>
      </c>
      <c r="J36" s="23">
        <f>K36+L36+M36+N36+O36+R36</f>
        <v>384007.07</v>
      </c>
      <c r="K36" s="21">
        <f>K39</f>
        <v>383300</v>
      </c>
      <c r="L36" s="21">
        <v>707.07</v>
      </c>
      <c r="M36" s="21">
        <f t="shared" ref="M36:R36" si="11">M39</f>
        <v>0</v>
      </c>
      <c r="N36" s="58">
        <f t="shared" si="11"/>
        <v>0</v>
      </c>
      <c r="O36" s="23">
        <f t="shared" si="11"/>
        <v>0</v>
      </c>
      <c r="P36" s="23">
        <f t="shared" si="11"/>
        <v>0</v>
      </c>
      <c r="Q36" s="23">
        <f t="shared" si="11"/>
        <v>0</v>
      </c>
      <c r="R36" s="23">
        <f t="shared" si="11"/>
        <v>0</v>
      </c>
      <c r="S36" s="119"/>
      <c r="T36" s="119"/>
      <c r="U36" s="119"/>
      <c r="V36" s="119"/>
      <c r="W36" s="119"/>
      <c r="X36" s="119"/>
      <c r="Y36" s="119"/>
      <c r="Z36" s="119"/>
      <c r="AA36" s="119"/>
    </row>
    <row r="37" spans="1:27" ht="44.25" customHeight="1" x14ac:dyDescent="0.25">
      <c r="A37" s="126" t="s">
        <v>52</v>
      </c>
      <c r="B37" s="111" t="s">
        <v>113</v>
      </c>
      <c r="C37" s="105">
        <v>2020</v>
      </c>
      <c r="D37" s="105">
        <v>2025</v>
      </c>
      <c r="E37" s="108" t="s">
        <v>109</v>
      </c>
      <c r="F37" s="130" t="s">
        <v>40</v>
      </c>
      <c r="G37" s="130" t="s">
        <v>41</v>
      </c>
      <c r="H37" s="133" t="s">
        <v>124</v>
      </c>
      <c r="I37" s="17" t="s">
        <v>3</v>
      </c>
      <c r="J37" s="23">
        <f>J38+J39</f>
        <v>383300</v>
      </c>
      <c r="K37" s="21">
        <v>383400</v>
      </c>
      <c r="L37" s="21">
        <f t="shared" ref="L37:R37" si="12">L38+L39</f>
        <v>0</v>
      </c>
      <c r="M37" s="21">
        <f t="shared" si="12"/>
        <v>0</v>
      </c>
      <c r="N37" s="58">
        <f t="shared" si="12"/>
        <v>0</v>
      </c>
      <c r="O37" s="23">
        <f t="shared" si="12"/>
        <v>0</v>
      </c>
      <c r="P37" s="23">
        <f t="shared" si="12"/>
        <v>0</v>
      </c>
      <c r="Q37" s="23">
        <f t="shared" si="12"/>
        <v>0</v>
      </c>
      <c r="R37" s="23">
        <f t="shared" si="12"/>
        <v>0</v>
      </c>
      <c r="S37" s="111" t="s">
        <v>53</v>
      </c>
      <c r="T37" s="105" t="s">
        <v>105</v>
      </c>
      <c r="U37" s="105" t="s">
        <v>4</v>
      </c>
      <c r="V37" s="117">
        <v>1</v>
      </c>
      <c r="W37" s="117"/>
      <c r="X37" s="117"/>
      <c r="Y37" s="117"/>
      <c r="Z37" s="117"/>
      <c r="AA37" s="117"/>
    </row>
    <row r="38" spans="1:27" ht="36" customHeight="1" x14ac:dyDescent="0.25">
      <c r="A38" s="127"/>
      <c r="B38" s="112"/>
      <c r="C38" s="106"/>
      <c r="D38" s="106"/>
      <c r="E38" s="109"/>
      <c r="F38" s="131"/>
      <c r="G38" s="131"/>
      <c r="H38" s="134"/>
      <c r="I38" s="17" t="s">
        <v>28</v>
      </c>
      <c r="J38" s="23">
        <f>K38+L38+M38+N38+O38+R38</f>
        <v>0</v>
      </c>
      <c r="K38" s="21">
        <v>0</v>
      </c>
      <c r="L38" s="21">
        <v>0</v>
      </c>
      <c r="M38" s="21">
        <v>0</v>
      </c>
      <c r="N38" s="58">
        <v>0</v>
      </c>
      <c r="O38" s="23">
        <v>0</v>
      </c>
      <c r="P38" s="23"/>
      <c r="Q38" s="23"/>
      <c r="R38" s="23">
        <v>0</v>
      </c>
      <c r="S38" s="112"/>
      <c r="T38" s="106"/>
      <c r="U38" s="106"/>
      <c r="V38" s="117"/>
      <c r="W38" s="117"/>
      <c r="X38" s="117"/>
      <c r="Y38" s="117"/>
      <c r="Z38" s="117"/>
      <c r="AA38" s="117"/>
    </row>
    <row r="39" spans="1:27" ht="43.5" customHeight="1" x14ac:dyDescent="0.25">
      <c r="A39" s="128"/>
      <c r="B39" s="113"/>
      <c r="C39" s="107"/>
      <c r="D39" s="107"/>
      <c r="E39" s="129"/>
      <c r="F39" s="132"/>
      <c r="G39" s="132"/>
      <c r="H39" s="135"/>
      <c r="I39" s="17" t="s">
        <v>29</v>
      </c>
      <c r="J39" s="23">
        <f>K39+L39+M39+N39+O39+R39</f>
        <v>383300</v>
      </c>
      <c r="K39" s="21">
        <v>383300</v>
      </c>
      <c r="L39" s="21">
        <v>0</v>
      </c>
      <c r="M39" s="21">
        <v>0</v>
      </c>
      <c r="N39" s="58">
        <v>0</v>
      </c>
      <c r="O39" s="23">
        <v>0</v>
      </c>
      <c r="P39" s="23"/>
      <c r="Q39" s="23"/>
      <c r="R39" s="23">
        <v>0</v>
      </c>
      <c r="S39" s="113"/>
      <c r="T39" s="107"/>
      <c r="U39" s="107"/>
      <c r="V39" s="117"/>
      <c r="W39" s="117"/>
      <c r="X39" s="117"/>
      <c r="Y39" s="117"/>
      <c r="Z39" s="117"/>
      <c r="AA39" s="117"/>
    </row>
    <row r="40" spans="1:27" ht="28.5" x14ac:dyDescent="0.25">
      <c r="A40" s="161" t="s">
        <v>7</v>
      </c>
      <c r="B40" s="162"/>
      <c r="C40" s="120">
        <v>2020</v>
      </c>
      <c r="D40" s="120">
        <v>2025</v>
      </c>
      <c r="E40" s="123" t="s">
        <v>4</v>
      </c>
      <c r="F40" s="123" t="s">
        <v>4</v>
      </c>
      <c r="G40" s="123" t="s">
        <v>4</v>
      </c>
      <c r="H40" s="123" t="s">
        <v>4</v>
      </c>
      <c r="I40" s="12" t="s">
        <v>3</v>
      </c>
      <c r="J40" s="22">
        <f>K40+L40+M40+N40+O40+R40+P40+Q40</f>
        <v>24604300.240000002</v>
      </c>
      <c r="K40" s="57">
        <f>K41+K42</f>
        <v>3768917</v>
      </c>
      <c r="L40" s="57">
        <f t="shared" ref="L40:R40" si="13">L41+L42</f>
        <v>4232490.5</v>
      </c>
      <c r="M40" s="57">
        <f>M41+M42</f>
        <v>5841491.5800000001</v>
      </c>
      <c r="N40" s="60">
        <f t="shared" si="13"/>
        <v>2212934.2599999998</v>
      </c>
      <c r="O40" s="22">
        <f t="shared" si="13"/>
        <v>2327213</v>
      </c>
      <c r="P40" s="22">
        <f t="shared" si="13"/>
        <v>2046471.3</v>
      </c>
      <c r="Q40" s="22">
        <f t="shared" si="13"/>
        <v>2087441.3</v>
      </c>
      <c r="R40" s="22">
        <f t="shared" si="13"/>
        <v>2087341.3</v>
      </c>
      <c r="S40" s="111" t="s">
        <v>4</v>
      </c>
      <c r="T40" s="105" t="s">
        <v>4</v>
      </c>
      <c r="U40" s="105" t="s">
        <v>4</v>
      </c>
      <c r="V40" s="105" t="s">
        <v>4</v>
      </c>
      <c r="W40" s="105" t="s">
        <v>4</v>
      </c>
      <c r="X40" s="114" t="s">
        <v>4</v>
      </c>
      <c r="Y40" s="105" t="s">
        <v>4</v>
      </c>
      <c r="Z40" s="105" t="s">
        <v>4</v>
      </c>
      <c r="AA40" s="105" t="s">
        <v>4</v>
      </c>
    </row>
    <row r="41" spans="1:27" ht="28.5" x14ac:dyDescent="0.25">
      <c r="A41" s="163"/>
      <c r="B41" s="164"/>
      <c r="C41" s="121"/>
      <c r="D41" s="121"/>
      <c r="E41" s="124"/>
      <c r="F41" s="124"/>
      <c r="G41" s="124"/>
      <c r="H41" s="124"/>
      <c r="I41" s="12" t="s">
        <v>99</v>
      </c>
      <c r="J41" s="22">
        <f>K41+L41+M41+N41+O41+R41</f>
        <v>120000</v>
      </c>
      <c r="K41" s="57">
        <v>50000</v>
      </c>
      <c r="L41" s="57">
        <f>L15+L25+L35</f>
        <v>70000</v>
      </c>
      <c r="M41" s="57">
        <f>M15+M25+M35</f>
        <v>0</v>
      </c>
      <c r="N41" s="60">
        <f>N15+N25+N35</f>
        <v>0</v>
      </c>
      <c r="O41" s="22">
        <f>O15+O25+O35</f>
        <v>0</v>
      </c>
      <c r="P41" s="22">
        <f t="shared" ref="P41:Q41" si="14">P15+P25+P35</f>
        <v>0</v>
      </c>
      <c r="Q41" s="22">
        <f t="shared" si="14"/>
        <v>0</v>
      </c>
      <c r="R41" s="22">
        <f>R15+R25+R35</f>
        <v>0</v>
      </c>
      <c r="S41" s="112"/>
      <c r="T41" s="106"/>
      <c r="U41" s="106"/>
      <c r="V41" s="106"/>
      <c r="W41" s="106"/>
      <c r="X41" s="115"/>
      <c r="Y41" s="106"/>
      <c r="Z41" s="106"/>
      <c r="AA41" s="106"/>
    </row>
    <row r="42" spans="1:27" ht="31.5" customHeight="1" x14ac:dyDescent="0.25">
      <c r="A42" s="165"/>
      <c r="B42" s="166"/>
      <c r="C42" s="122"/>
      <c r="D42" s="122"/>
      <c r="E42" s="125"/>
      <c r="F42" s="125"/>
      <c r="G42" s="125"/>
      <c r="H42" s="125"/>
      <c r="I42" s="12" t="s">
        <v>29</v>
      </c>
      <c r="J42" s="22">
        <f>K42+L42+M42+N42+O42+R42+P42+Q42</f>
        <v>24484300.240000002</v>
      </c>
      <c r="K42" s="57">
        <f>K36+K26+K16</f>
        <v>3718917</v>
      </c>
      <c r="L42" s="57">
        <f t="shared" ref="L42:R42" si="15">L36+L26+L16</f>
        <v>4162490.5</v>
      </c>
      <c r="M42" s="57">
        <f>M36+M26+M16</f>
        <v>5841491.5800000001</v>
      </c>
      <c r="N42" s="60">
        <f t="shared" si="15"/>
        <v>2212934.2599999998</v>
      </c>
      <c r="O42" s="22">
        <f t="shared" si="15"/>
        <v>2327213</v>
      </c>
      <c r="P42" s="22">
        <f t="shared" si="15"/>
        <v>2046471.3</v>
      </c>
      <c r="Q42" s="22">
        <f t="shared" si="15"/>
        <v>2087441.3</v>
      </c>
      <c r="R42" s="22">
        <f t="shared" si="15"/>
        <v>2087341.3</v>
      </c>
      <c r="S42" s="113"/>
      <c r="T42" s="107"/>
      <c r="U42" s="107"/>
      <c r="V42" s="107"/>
      <c r="W42" s="107"/>
      <c r="X42" s="116"/>
      <c r="Y42" s="107"/>
      <c r="Z42" s="107"/>
      <c r="AA42" s="107"/>
    </row>
    <row r="46" spans="1:27" ht="18.75" x14ac:dyDescent="0.3"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</row>
  </sheetData>
  <mergeCells count="175">
    <mergeCell ref="B46:R46"/>
    <mergeCell ref="A20:A22"/>
    <mergeCell ref="B20:B22"/>
    <mergeCell ref="C20:C22"/>
    <mergeCell ref="D20:D22"/>
    <mergeCell ref="E20:E22"/>
    <mergeCell ref="F20:F22"/>
    <mergeCell ref="G20:G22"/>
    <mergeCell ref="H20:H22"/>
    <mergeCell ref="H24:H26"/>
    <mergeCell ref="A30:A32"/>
    <mergeCell ref="B30:B32"/>
    <mergeCell ref="C30:C32"/>
    <mergeCell ref="D30:D32"/>
    <mergeCell ref="E30:E32"/>
    <mergeCell ref="G27:G29"/>
    <mergeCell ref="H27:H29"/>
    <mergeCell ref="A27:A29"/>
    <mergeCell ref="B27:B29"/>
    <mergeCell ref="C27:C29"/>
    <mergeCell ref="D27:D29"/>
    <mergeCell ref="E27:E29"/>
    <mergeCell ref="F27:F29"/>
    <mergeCell ref="A40:B42"/>
    <mergeCell ref="S20:S22"/>
    <mergeCell ref="T20:T22"/>
    <mergeCell ref="U20:U22"/>
    <mergeCell ref="V20:V22"/>
    <mergeCell ref="W20:W22"/>
    <mergeCell ref="X20:X22"/>
    <mergeCell ref="Y20:Y22"/>
    <mergeCell ref="Z20:Z22"/>
    <mergeCell ref="AA20:AA22"/>
    <mergeCell ref="U8:AA8"/>
    <mergeCell ref="F9:H9"/>
    <mergeCell ref="I9:I10"/>
    <mergeCell ref="J9:J10"/>
    <mergeCell ref="K9:R9"/>
    <mergeCell ref="U9:U10"/>
    <mergeCell ref="V9:AA9"/>
    <mergeCell ref="V1:AA4"/>
    <mergeCell ref="A5:AA5"/>
    <mergeCell ref="A7:A10"/>
    <mergeCell ref="B7:B10"/>
    <mergeCell ref="C7:D9"/>
    <mergeCell ref="E7:E10"/>
    <mergeCell ref="F7:R8"/>
    <mergeCell ref="S7:AA7"/>
    <mergeCell ref="S8:S10"/>
    <mergeCell ref="T8:T10"/>
    <mergeCell ref="F3:S3"/>
    <mergeCell ref="A12:AA12"/>
    <mergeCell ref="A13:AA13"/>
    <mergeCell ref="A14:A16"/>
    <mergeCell ref="B14:B16"/>
    <mergeCell ref="C14:C16"/>
    <mergeCell ref="D14:D16"/>
    <mergeCell ref="E14:E16"/>
    <mergeCell ref="F14:F16"/>
    <mergeCell ref="G14:G16"/>
    <mergeCell ref="H14:H16"/>
    <mergeCell ref="V14:V16"/>
    <mergeCell ref="W14:W16"/>
    <mergeCell ref="X14:X16"/>
    <mergeCell ref="Y14:Y16"/>
    <mergeCell ref="Z14:Z16"/>
    <mergeCell ref="AA14:AA16"/>
    <mergeCell ref="A17:A19"/>
    <mergeCell ref="B17:B19"/>
    <mergeCell ref="C17:C19"/>
    <mergeCell ref="D17:D19"/>
    <mergeCell ref="E17:E19"/>
    <mergeCell ref="F17:F19"/>
    <mergeCell ref="G17:G19"/>
    <mergeCell ref="T14:T16"/>
    <mergeCell ref="U14:U16"/>
    <mergeCell ref="X17:X19"/>
    <mergeCell ref="Y17:Y19"/>
    <mergeCell ref="Z17:Z19"/>
    <mergeCell ref="AA17:AA19"/>
    <mergeCell ref="A23:AA23"/>
    <mergeCell ref="A24:A26"/>
    <mergeCell ref="B24:B26"/>
    <mergeCell ref="C24:C26"/>
    <mergeCell ref="D24:D26"/>
    <mergeCell ref="E24:E26"/>
    <mergeCell ref="H17:H19"/>
    <mergeCell ref="S17:S19"/>
    <mergeCell ref="T17:T19"/>
    <mergeCell ref="U17:U19"/>
    <mergeCell ref="V17:V19"/>
    <mergeCell ref="W17:W19"/>
    <mergeCell ref="V24:V26"/>
    <mergeCell ref="W24:W26"/>
    <mergeCell ref="X24:X26"/>
    <mergeCell ref="Y24:Y26"/>
    <mergeCell ref="Z24:Z26"/>
    <mergeCell ref="AA24:AA26"/>
    <mergeCell ref="F24:F26"/>
    <mergeCell ref="G24:G26"/>
    <mergeCell ref="S24:S26"/>
    <mergeCell ref="T24:T26"/>
    <mergeCell ref="U24:U26"/>
    <mergeCell ref="W27:W29"/>
    <mergeCell ref="X27:X29"/>
    <mergeCell ref="Y27:Y29"/>
    <mergeCell ref="Z27:Z29"/>
    <mergeCell ref="AA27:AA29"/>
    <mergeCell ref="U27:U29"/>
    <mergeCell ref="V27:V29"/>
    <mergeCell ref="S27:S29"/>
    <mergeCell ref="T27:T29"/>
    <mergeCell ref="V30:V32"/>
    <mergeCell ref="W30:W32"/>
    <mergeCell ref="X30:X32"/>
    <mergeCell ref="Y30:Y32"/>
    <mergeCell ref="Z30:Z32"/>
    <mergeCell ref="AA30:AA32"/>
    <mergeCell ref="F30:F32"/>
    <mergeCell ref="G30:G32"/>
    <mergeCell ref="H30:H32"/>
    <mergeCell ref="S30:S32"/>
    <mergeCell ref="T30:T32"/>
    <mergeCell ref="U30:U32"/>
    <mergeCell ref="Y34:Y36"/>
    <mergeCell ref="A33:AA33"/>
    <mergeCell ref="A34:A36"/>
    <mergeCell ref="B34:B36"/>
    <mergeCell ref="C34:C36"/>
    <mergeCell ref="D34:D36"/>
    <mergeCell ref="E34:E36"/>
    <mergeCell ref="F34:F36"/>
    <mergeCell ref="G34:G36"/>
    <mergeCell ref="H34:H36"/>
    <mergeCell ref="S34:S36"/>
    <mergeCell ref="C40:C42"/>
    <mergeCell ref="D40:D42"/>
    <mergeCell ref="E40:E42"/>
    <mergeCell ref="F40:F42"/>
    <mergeCell ref="G40:G42"/>
    <mergeCell ref="H40:H42"/>
    <mergeCell ref="S37:S39"/>
    <mergeCell ref="T37:T39"/>
    <mergeCell ref="A37:A39"/>
    <mergeCell ref="B37:B39"/>
    <mergeCell ref="C37:C39"/>
    <mergeCell ref="D37:D39"/>
    <mergeCell ref="E37:E39"/>
    <mergeCell ref="F37:F39"/>
    <mergeCell ref="G37:G39"/>
    <mergeCell ref="H37:H39"/>
    <mergeCell ref="Y40:Y42"/>
    <mergeCell ref="Z40:Z42"/>
    <mergeCell ref="AA40:AA42"/>
    <mergeCell ref="S14:S16"/>
    <mergeCell ref="S40:S42"/>
    <mergeCell ref="T40:T42"/>
    <mergeCell ref="U40:U42"/>
    <mergeCell ref="V40:V42"/>
    <mergeCell ref="W40:W42"/>
    <mergeCell ref="X40:X42"/>
    <mergeCell ref="Y37:Y39"/>
    <mergeCell ref="Z37:Z39"/>
    <mergeCell ref="AA37:AA39"/>
    <mergeCell ref="U37:U39"/>
    <mergeCell ref="V37:V39"/>
    <mergeCell ref="W37:W39"/>
    <mergeCell ref="X37:X39"/>
    <mergeCell ref="Z34:Z36"/>
    <mergeCell ref="AA34:AA36"/>
    <mergeCell ref="T34:T36"/>
    <mergeCell ref="U34:U36"/>
    <mergeCell ref="V34:V36"/>
    <mergeCell ref="W34:W36"/>
    <mergeCell ref="X34:X36"/>
  </mergeCells>
  <pageMargins left="0.25" right="0.25" top="0.75" bottom="0.75" header="0.3" footer="0.3"/>
  <pageSetup paperSize="9" scale="4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opLeftCell="A13" zoomScale="70" zoomScaleNormal="70" workbookViewId="0">
      <selection activeCell="N34" sqref="N34"/>
    </sheetView>
  </sheetViews>
  <sheetFormatPr defaultRowHeight="15" x14ac:dyDescent="0.25"/>
  <cols>
    <col min="2" max="2" width="32.5703125" customWidth="1"/>
    <col min="3" max="4" width="8.28515625" customWidth="1"/>
    <col min="5" max="5" width="20.7109375" customWidth="1"/>
    <col min="6" max="6" width="7.7109375" customWidth="1"/>
    <col min="7" max="7" width="10.42578125" customWidth="1"/>
    <col min="8" max="8" width="12.28515625" customWidth="1"/>
    <col min="9" max="9" width="13.42578125" customWidth="1"/>
    <col min="10" max="11" width="13.140625" bestFit="1" customWidth="1"/>
    <col min="12" max="12" width="12.85546875" customWidth="1"/>
    <col min="13" max="13" width="12.5703125" customWidth="1"/>
    <col min="14" max="14" width="13.42578125" customWidth="1"/>
    <col min="15" max="17" width="13" customWidth="1"/>
    <col min="18" max="18" width="12.85546875" customWidth="1"/>
    <col min="19" max="19" width="28.5703125" customWidth="1"/>
  </cols>
  <sheetData>
    <row r="1" spans="1:27" x14ac:dyDescent="0.25">
      <c r="M1" s="5"/>
      <c r="V1" s="171" t="s">
        <v>114</v>
      </c>
      <c r="W1" s="171"/>
      <c r="X1" s="171"/>
      <c r="Y1" s="171"/>
      <c r="Z1" s="171"/>
      <c r="AA1" s="171"/>
    </row>
    <row r="2" spans="1:27" ht="30" customHeight="1" x14ac:dyDescent="0.25">
      <c r="M2" s="5"/>
      <c r="V2" s="171"/>
      <c r="W2" s="171"/>
      <c r="X2" s="171"/>
      <c r="Y2" s="171"/>
      <c r="Z2" s="171"/>
      <c r="AA2" s="171"/>
    </row>
    <row r="3" spans="1:27" ht="33" customHeight="1" x14ac:dyDescent="0.25">
      <c r="M3" s="5"/>
      <c r="V3" s="171"/>
      <c r="W3" s="171"/>
      <c r="X3" s="171"/>
      <c r="Y3" s="171"/>
      <c r="Z3" s="171"/>
      <c r="AA3" s="171"/>
    </row>
    <row r="4" spans="1:27" ht="37.5" customHeight="1" x14ac:dyDescent="0.25">
      <c r="M4" s="5"/>
      <c r="V4" s="171"/>
      <c r="W4" s="171"/>
      <c r="X4" s="171"/>
      <c r="Y4" s="171"/>
      <c r="Z4" s="171"/>
      <c r="AA4" s="171"/>
    </row>
    <row r="5" spans="1:27" x14ac:dyDescent="0.25">
      <c r="A5" s="152" t="s">
        <v>54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</row>
    <row r="6" spans="1:2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/>
      <c r="N6" s="1"/>
      <c r="O6" s="1"/>
      <c r="P6" s="1"/>
      <c r="Q6" s="1"/>
      <c r="R6" s="1"/>
      <c r="S6" s="1"/>
      <c r="T6" s="1"/>
      <c r="U6" s="1"/>
      <c r="V6" s="1"/>
      <c r="W6" s="1"/>
      <c r="X6" s="3"/>
      <c r="Y6" s="1"/>
      <c r="Z6" s="1"/>
      <c r="AA6" s="7" t="s">
        <v>55</v>
      </c>
    </row>
    <row r="7" spans="1:27" x14ac:dyDescent="0.25">
      <c r="A7" s="85" t="s">
        <v>0</v>
      </c>
      <c r="B7" s="85" t="s">
        <v>22</v>
      </c>
      <c r="C7" s="87" t="s">
        <v>23</v>
      </c>
      <c r="D7" s="87"/>
      <c r="E7" s="91" t="s">
        <v>15</v>
      </c>
      <c r="F7" s="85" t="s">
        <v>9</v>
      </c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 t="s">
        <v>8</v>
      </c>
      <c r="T7" s="85"/>
      <c r="U7" s="85"/>
      <c r="V7" s="85"/>
      <c r="W7" s="85"/>
      <c r="X7" s="85"/>
      <c r="Y7" s="85"/>
      <c r="Z7" s="85"/>
      <c r="AA7" s="85"/>
    </row>
    <row r="8" spans="1:27" x14ac:dyDescent="0.25">
      <c r="A8" s="85"/>
      <c r="B8" s="85"/>
      <c r="C8" s="87"/>
      <c r="D8" s="87"/>
      <c r="E8" s="91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 t="s">
        <v>18</v>
      </c>
      <c r="T8" s="153" t="s">
        <v>19</v>
      </c>
      <c r="U8" s="85" t="s">
        <v>20</v>
      </c>
      <c r="V8" s="85"/>
      <c r="W8" s="85"/>
      <c r="X8" s="85"/>
      <c r="Y8" s="85"/>
      <c r="Z8" s="85"/>
      <c r="AA8" s="85"/>
    </row>
    <row r="9" spans="1:27" x14ac:dyDescent="0.25">
      <c r="A9" s="85"/>
      <c r="B9" s="85"/>
      <c r="C9" s="87"/>
      <c r="D9" s="87"/>
      <c r="E9" s="91"/>
      <c r="F9" s="102" t="s">
        <v>11</v>
      </c>
      <c r="G9" s="149"/>
      <c r="H9" s="150"/>
      <c r="I9" s="87" t="s">
        <v>16</v>
      </c>
      <c r="J9" s="85" t="s">
        <v>17</v>
      </c>
      <c r="K9" s="85" t="s">
        <v>5</v>
      </c>
      <c r="L9" s="85"/>
      <c r="M9" s="85"/>
      <c r="N9" s="85"/>
      <c r="O9" s="85"/>
      <c r="P9" s="85"/>
      <c r="Q9" s="85"/>
      <c r="R9" s="85"/>
      <c r="S9" s="85"/>
      <c r="T9" s="153"/>
      <c r="U9" s="85" t="s">
        <v>17</v>
      </c>
      <c r="V9" s="85" t="s">
        <v>6</v>
      </c>
      <c r="W9" s="85"/>
      <c r="X9" s="85"/>
      <c r="Y9" s="85"/>
      <c r="Z9" s="85"/>
      <c r="AA9" s="85"/>
    </row>
    <row r="10" spans="1:27" ht="90" x14ac:dyDescent="0.25">
      <c r="A10" s="85"/>
      <c r="B10" s="85"/>
      <c r="C10" s="14" t="s">
        <v>1</v>
      </c>
      <c r="D10" s="14" t="s">
        <v>2</v>
      </c>
      <c r="E10" s="91"/>
      <c r="F10" s="13" t="s">
        <v>12</v>
      </c>
      <c r="G10" s="13" t="s">
        <v>13</v>
      </c>
      <c r="H10" s="13" t="s">
        <v>21</v>
      </c>
      <c r="I10" s="87"/>
      <c r="J10" s="85"/>
      <c r="K10" s="14" t="s">
        <v>10</v>
      </c>
      <c r="L10" s="14" t="s">
        <v>14</v>
      </c>
      <c r="M10" s="4" t="s">
        <v>24</v>
      </c>
      <c r="N10" s="14" t="s">
        <v>25</v>
      </c>
      <c r="O10" s="14" t="s">
        <v>26</v>
      </c>
      <c r="P10" s="75" t="s">
        <v>27</v>
      </c>
      <c r="Q10" s="75" t="s">
        <v>161</v>
      </c>
      <c r="R10" s="14" t="s">
        <v>162</v>
      </c>
      <c r="S10" s="85"/>
      <c r="T10" s="153"/>
      <c r="U10" s="85"/>
      <c r="V10" s="14" t="s">
        <v>10</v>
      </c>
      <c r="W10" s="14" t="s">
        <v>14</v>
      </c>
      <c r="X10" s="4" t="s">
        <v>24</v>
      </c>
      <c r="Y10" s="14" t="s">
        <v>25</v>
      </c>
      <c r="Z10" s="14" t="s">
        <v>26</v>
      </c>
      <c r="AA10" s="14" t="s">
        <v>27</v>
      </c>
    </row>
    <row r="11" spans="1:27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/>
      <c r="Q11" s="6"/>
      <c r="R11" s="6">
        <v>16</v>
      </c>
      <c r="S11" s="6">
        <v>17</v>
      </c>
      <c r="T11" s="6">
        <v>18</v>
      </c>
      <c r="U11" s="6">
        <v>19</v>
      </c>
      <c r="V11" s="6">
        <v>20</v>
      </c>
      <c r="W11" s="6">
        <v>21</v>
      </c>
      <c r="X11" s="6">
        <v>22</v>
      </c>
      <c r="Y11" s="6">
        <v>23</v>
      </c>
      <c r="Z11" s="6">
        <v>24</v>
      </c>
      <c r="AA11" s="6">
        <v>25</v>
      </c>
    </row>
    <row r="12" spans="1:27" x14ac:dyDescent="0.25">
      <c r="A12" s="172" t="s">
        <v>56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</row>
    <row r="13" spans="1:27" x14ac:dyDescent="0.25">
      <c r="A13" s="173" t="s">
        <v>57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</row>
    <row r="14" spans="1:27" ht="34.5" customHeight="1" x14ac:dyDescent="0.25">
      <c r="A14" s="120">
        <v>1</v>
      </c>
      <c r="B14" s="123" t="s">
        <v>58</v>
      </c>
      <c r="C14" s="139">
        <v>2020</v>
      </c>
      <c r="D14" s="139">
        <v>2025</v>
      </c>
      <c r="E14" s="108" t="s">
        <v>109</v>
      </c>
      <c r="F14" s="120" t="s">
        <v>4</v>
      </c>
      <c r="G14" s="120" t="s">
        <v>4</v>
      </c>
      <c r="H14" s="177"/>
      <c r="I14" s="9" t="s">
        <v>3</v>
      </c>
      <c r="J14" s="21">
        <f>J15+J16</f>
        <v>6414622.7500000009</v>
      </c>
      <c r="K14" s="21">
        <f t="shared" ref="K14:R14" si="0">K15+K16</f>
        <v>1577958.05</v>
      </c>
      <c r="L14" s="21">
        <f t="shared" si="0"/>
        <v>853269.41999999993</v>
      </c>
      <c r="M14" s="21">
        <f t="shared" si="0"/>
        <v>949330.30999999994</v>
      </c>
      <c r="N14" s="58">
        <f t="shared" si="0"/>
        <v>1433713.89</v>
      </c>
      <c r="O14" s="21">
        <f t="shared" si="0"/>
        <v>1160529.6700000002</v>
      </c>
      <c r="P14" s="21">
        <f t="shared" si="0"/>
        <v>702865</v>
      </c>
      <c r="Q14" s="21">
        <f t="shared" si="0"/>
        <v>439821.41</v>
      </c>
      <c r="R14" s="21">
        <f t="shared" si="0"/>
        <v>439821.41</v>
      </c>
      <c r="S14" s="177"/>
      <c r="T14" s="177"/>
      <c r="U14" s="177"/>
      <c r="V14" s="177"/>
      <c r="W14" s="177"/>
      <c r="X14" s="177"/>
      <c r="Y14" s="177"/>
      <c r="Z14" s="177"/>
      <c r="AA14" s="177"/>
    </row>
    <row r="15" spans="1:27" ht="42.75" customHeight="1" x14ac:dyDescent="0.25">
      <c r="A15" s="174"/>
      <c r="B15" s="143"/>
      <c r="C15" s="140"/>
      <c r="D15" s="140"/>
      <c r="E15" s="109"/>
      <c r="F15" s="176"/>
      <c r="G15" s="176"/>
      <c r="H15" s="178"/>
      <c r="I15" s="9" t="s">
        <v>28</v>
      </c>
      <c r="J15" s="21">
        <f>J18+J21+J24+J27</f>
        <v>0</v>
      </c>
      <c r="K15" s="21">
        <f t="shared" ref="K15:R15" si="1">K18+K21+K24+K27</f>
        <v>0</v>
      </c>
      <c r="L15" s="21">
        <f t="shared" si="1"/>
        <v>0</v>
      </c>
      <c r="M15" s="21">
        <f t="shared" si="1"/>
        <v>0</v>
      </c>
      <c r="N15" s="58">
        <f t="shared" si="1"/>
        <v>0</v>
      </c>
      <c r="O15" s="21">
        <f t="shared" si="1"/>
        <v>0</v>
      </c>
      <c r="P15" s="21">
        <f t="shared" si="1"/>
        <v>0</v>
      </c>
      <c r="Q15" s="21">
        <f t="shared" si="1"/>
        <v>0</v>
      </c>
      <c r="R15" s="21">
        <f t="shared" si="1"/>
        <v>0</v>
      </c>
      <c r="S15" s="178"/>
      <c r="T15" s="178"/>
      <c r="U15" s="178"/>
      <c r="V15" s="178"/>
      <c r="W15" s="178"/>
      <c r="X15" s="178"/>
      <c r="Y15" s="178"/>
      <c r="Z15" s="178"/>
      <c r="AA15" s="178"/>
    </row>
    <row r="16" spans="1:27" ht="37.5" customHeight="1" x14ac:dyDescent="0.25">
      <c r="A16" s="175"/>
      <c r="B16" s="110"/>
      <c r="C16" s="148"/>
      <c r="D16" s="148"/>
      <c r="E16" s="129"/>
      <c r="F16" s="145"/>
      <c r="G16" s="145"/>
      <c r="H16" s="179"/>
      <c r="I16" s="11" t="s">
        <v>29</v>
      </c>
      <c r="J16" s="21">
        <f>J19+J22+J25+J28</f>
        <v>6414622.7500000009</v>
      </c>
      <c r="K16" s="21">
        <f t="shared" ref="K16:R16" si="2">K19+K22+K25+K28</f>
        <v>1577958.05</v>
      </c>
      <c r="L16" s="21">
        <f t="shared" si="2"/>
        <v>853269.41999999993</v>
      </c>
      <c r="M16" s="21">
        <f t="shared" si="2"/>
        <v>949330.30999999994</v>
      </c>
      <c r="N16" s="58">
        <f t="shared" si="2"/>
        <v>1433713.89</v>
      </c>
      <c r="O16" s="21">
        <f t="shared" si="2"/>
        <v>1160529.6700000002</v>
      </c>
      <c r="P16" s="21">
        <f t="shared" si="2"/>
        <v>702865</v>
      </c>
      <c r="Q16" s="21">
        <f t="shared" si="2"/>
        <v>439821.41</v>
      </c>
      <c r="R16" s="21">
        <f t="shared" si="2"/>
        <v>439821.41</v>
      </c>
      <c r="S16" s="179"/>
      <c r="T16" s="179"/>
      <c r="U16" s="179"/>
      <c r="V16" s="179"/>
      <c r="W16" s="179"/>
      <c r="X16" s="179"/>
      <c r="Y16" s="179"/>
      <c r="Z16" s="179"/>
      <c r="AA16" s="179"/>
    </row>
    <row r="17" spans="1:27" ht="34.5" customHeight="1" x14ac:dyDescent="0.25">
      <c r="A17" s="168" t="s">
        <v>59</v>
      </c>
      <c r="B17" s="108" t="s">
        <v>60</v>
      </c>
      <c r="C17" s="139">
        <v>2020</v>
      </c>
      <c r="D17" s="139">
        <v>2025</v>
      </c>
      <c r="E17" s="108" t="s">
        <v>109</v>
      </c>
      <c r="F17" s="168" t="s">
        <v>61</v>
      </c>
      <c r="G17" s="168" t="s">
        <v>62</v>
      </c>
      <c r="H17" s="139">
        <v>1330129990</v>
      </c>
      <c r="I17" s="9" t="s">
        <v>3</v>
      </c>
      <c r="J17" s="21">
        <f>J18+J19</f>
        <v>2458100.0900000003</v>
      </c>
      <c r="K17" s="21">
        <f>K18+K19</f>
        <v>396234.88</v>
      </c>
      <c r="L17" s="21">
        <f t="shared" ref="L17:R17" si="3">L18+L19</f>
        <v>369982.47</v>
      </c>
      <c r="M17" s="21">
        <f t="shared" si="3"/>
        <v>460449.46</v>
      </c>
      <c r="N17" s="58">
        <f t="shared" si="3"/>
        <v>549247.55000000005</v>
      </c>
      <c r="O17" s="21">
        <f t="shared" si="3"/>
        <v>408658.32</v>
      </c>
      <c r="P17" s="21">
        <f t="shared" si="3"/>
        <v>431400</v>
      </c>
      <c r="Q17" s="21">
        <f t="shared" si="3"/>
        <v>273527.40999999997</v>
      </c>
      <c r="R17" s="21">
        <f t="shared" si="3"/>
        <v>273527.40999999997</v>
      </c>
      <c r="S17" s="111" t="s">
        <v>63</v>
      </c>
      <c r="T17" s="139" t="s">
        <v>105</v>
      </c>
      <c r="U17" s="139"/>
      <c r="V17" s="139"/>
      <c r="W17" s="139"/>
      <c r="X17" s="139"/>
      <c r="Y17" s="139"/>
      <c r="Z17" s="139"/>
      <c r="AA17" s="139"/>
    </row>
    <row r="18" spans="1:27" ht="36.75" customHeight="1" x14ac:dyDescent="0.25">
      <c r="A18" s="169"/>
      <c r="B18" s="109"/>
      <c r="C18" s="140"/>
      <c r="D18" s="140"/>
      <c r="E18" s="109"/>
      <c r="F18" s="169"/>
      <c r="G18" s="169"/>
      <c r="H18" s="140"/>
      <c r="I18" s="9" t="s">
        <v>28</v>
      </c>
      <c r="J18" s="21">
        <f>K18+L18+M18+N18+O18+R18</f>
        <v>0</v>
      </c>
      <c r="K18" s="21">
        <v>0</v>
      </c>
      <c r="L18" s="21">
        <v>0</v>
      </c>
      <c r="M18" s="21">
        <v>0</v>
      </c>
      <c r="N18" s="58">
        <v>0</v>
      </c>
      <c r="O18" s="21">
        <v>0</v>
      </c>
      <c r="P18" s="21"/>
      <c r="Q18" s="21"/>
      <c r="R18" s="21">
        <v>0</v>
      </c>
      <c r="S18" s="112"/>
      <c r="T18" s="140"/>
      <c r="U18" s="140"/>
      <c r="V18" s="140"/>
      <c r="W18" s="140"/>
      <c r="X18" s="140"/>
      <c r="Y18" s="140"/>
      <c r="Z18" s="140"/>
      <c r="AA18" s="140"/>
    </row>
    <row r="19" spans="1:27" ht="36.75" customHeight="1" x14ac:dyDescent="0.25">
      <c r="A19" s="170"/>
      <c r="B19" s="109"/>
      <c r="C19" s="148"/>
      <c r="D19" s="148"/>
      <c r="E19" s="129"/>
      <c r="F19" s="170"/>
      <c r="G19" s="170"/>
      <c r="H19" s="148"/>
      <c r="I19" s="11" t="s">
        <v>29</v>
      </c>
      <c r="J19" s="21">
        <f>K19+L19+M19+N19+O19+R19</f>
        <v>2458100.0900000003</v>
      </c>
      <c r="K19" s="21">
        <v>396234.88</v>
      </c>
      <c r="L19" s="21">
        <v>369982.47</v>
      </c>
      <c r="M19" s="21">
        <v>460449.46</v>
      </c>
      <c r="N19" s="58">
        <v>549247.55000000005</v>
      </c>
      <c r="O19" s="21">
        <v>408658.32</v>
      </c>
      <c r="P19" s="21">
        <v>431400</v>
      </c>
      <c r="Q19" s="21">
        <v>273527.40999999997</v>
      </c>
      <c r="R19" s="21">
        <v>273527.40999999997</v>
      </c>
      <c r="S19" s="113"/>
      <c r="T19" s="145"/>
      <c r="U19" s="145"/>
      <c r="V19" s="145"/>
      <c r="W19" s="145"/>
      <c r="X19" s="145"/>
      <c r="Y19" s="145"/>
      <c r="Z19" s="145"/>
      <c r="AA19" s="145"/>
    </row>
    <row r="20" spans="1:27" ht="34.5" customHeight="1" x14ac:dyDescent="0.25">
      <c r="A20" s="144" t="s">
        <v>64</v>
      </c>
      <c r="B20" s="108" t="s">
        <v>65</v>
      </c>
      <c r="C20" s="144">
        <v>2020</v>
      </c>
      <c r="D20" s="144">
        <v>2025</v>
      </c>
      <c r="E20" s="108" t="s">
        <v>109</v>
      </c>
      <c r="F20" s="133" t="s">
        <v>61</v>
      </c>
      <c r="G20" s="133" t="s">
        <v>62</v>
      </c>
      <c r="H20" s="133" t="s">
        <v>152</v>
      </c>
      <c r="I20" s="9" t="s">
        <v>3</v>
      </c>
      <c r="J20" s="21">
        <f>J21+J22</f>
        <v>953329.06</v>
      </c>
      <c r="K20" s="21">
        <f>K21+K22</f>
        <v>201823.17</v>
      </c>
      <c r="L20" s="21">
        <f t="shared" ref="L20:R20" si="4">L21+L22</f>
        <v>125468.95</v>
      </c>
      <c r="M20" s="21">
        <f t="shared" si="4"/>
        <v>221881.9</v>
      </c>
      <c r="N20" s="58">
        <f t="shared" si="4"/>
        <v>257020.04</v>
      </c>
      <c r="O20" s="21">
        <f t="shared" si="4"/>
        <v>88135</v>
      </c>
      <c r="P20" s="21">
        <f t="shared" si="4"/>
        <v>108184</v>
      </c>
      <c r="Q20" s="21">
        <f t="shared" si="4"/>
        <v>59000</v>
      </c>
      <c r="R20" s="21">
        <f t="shared" si="4"/>
        <v>59000</v>
      </c>
      <c r="S20" s="111" t="s">
        <v>63</v>
      </c>
      <c r="T20" s="139" t="s">
        <v>105</v>
      </c>
      <c r="U20" s="139"/>
      <c r="V20" s="139"/>
      <c r="W20" s="139"/>
      <c r="X20" s="139"/>
      <c r="Y20" s="139"/>
      <c r="Z20" s="139"/>
      <c r="AA20" s="139"/>
    </row>
    <row r="21" spans="1:27" ht="33" customHeight="1" x14ac:dyDescent="0.25">
      <c r="A21" s="144"/>
      <c r="B21" s="109"/>
      <c r="C21" s="144"/>
      <c r="D21" s="144"/>
      <c r="E21" s="109"/>
      <c r="F21" s="134"/>
      <c r="G21" s="134"/>
      <c r="H21" s="134"/>
      <c r="I21" s="9" t="s">
        <v>28</v>
      </c>
      <c r="J21" s="21">
        <f>K21+L21+M21+N21+O21+R21</f>
        <v>0</v>
      </c>
      <c r="K21" s="21">
        <v>0</v>
      </c>
      <c r="L21" s="21">
        <v>0</v>
      </c>
      <c r="M21" s="21">
        <v>0</v>
      </c>
      <c r="N21" s="58">
        <v>0</v>
      </c>
      <c r="O21" s="21">
        <v>0</v>
      </c>
      <c r="P21" s="21"/>
      <c r="Q21" s="21"/>
      <c r="R21" s="21">
        <v>0</v>
      </c>
      <c r="S21" s="112"/>
      <c r="T21" s="140"/>
      <c r="U21" s="140"/>
      <c r="V21" s="140"/>
      <c r="W21" s="140"/>
      <c r="X21" s="140"/>
      <c r="Y21" s="140"/>
      <c r="Z21" s="140"/>
      <c r="AA21" s="140"/>
    </row>
    <row r="22" spans="1:27" ht="40.5" customHeight="1" x14ac:dyDescent="0.25">
      <c r="A22" s="144"/>
      <c r="B22" s="129"/>
      <c r="C22" s="144"/>
      <c r="D22" s="144"/>
      <c r="E22" s="129"/>
      <c r="F22" s="135"/>
      <c r="G22" s="135"/>
      <c r="H22" s="135"/>
      <c r="I22" s="9" t="s">
        <v>29</v>
      </c>
      <c r="J22" s="21">
        <f>K22+L22+M22+N22+O22+R22</f>
        <v>953329.06</v>
      </c>
      <c r="K22" s="21">
        <v>201823.17</v>
      </c>
      <c r="L22" s="21">
        <v>125468.95</v>
      </c>
      <c r="M22" s="21">
        <v>221881.9</v>
      </c>
      <c r="N22" s="58">
        <v>257020.04</v>
      </c>
      <c r="O22" s="21">
        <v>88135</v>
      </c>
      <c r="P22" s="21">
        <v>108184</v>
      </c>
      <c r="Q22" s="21">
        <v>59000</v>
      </c>
      <c r="R22" s="21">
        <v>59000</v>
      </c>
      <c r="S22" s="113"/>
      <c r="T22" s="148"/>
      <c r="U22" s="148"/>
      <c r="V22" s="148"/>
      <c r="W22" s="148"/>
      <c r="X22" s="148"/>
      <c r="Y22" s="148"/>
      <c r="Z22" s="148"/>
      <c r="AA22" s="148"/>
    </row>
    <row r="23" spans="1:27" ht="43.5" customHeight="1" x14ac:dyDescent="0.25">
      <c r="A23" s="144" t="s">
        <v>66</v>
      </c>
      <c r="B23" s="108" t="s">
        <v>67</v>
      </c>
      <c r="C23" s="144">
        <v>2020</v>
      </c>
      <c r="D23" s="144">
        <v>2025</v>
      </c>
      <c r="E23" s="108" t="s">
        <v>109</v>
      </c>
      <c r="F23" s="133" t="s">
        <v>61</v>
      </c>
      <c r="G23" s="133" t="s">
        <v>62</v>
      </c>
      <c r="H23" s="133" t="s">
        <v>153</v>
      </c>
      <c r="I23" s="9" t="s">
        <v>3</v>
      </c>
      <c r="J23" s="21">
        <f>J24+J25</f>
        <v>2776231.4</v>
      </c>
      <c r="K23" s="21">
        <f>K24+K25</f>
        <v>978900</v>
      </c>
      <c r="L23" s="21">
        <f t="shared" ref="L23:R23" si="5">L24+L25</f>
        <v>330127</v>
      </c>
      <c r="M23" s="21">
        <f t="shared" si="5"/>
        <v>159463.29999999999</v>
      </c>
      <c r="N23" s="58">
        <f t="shared" si="5"/>
        <v>574009.1</v>
      </c>
      <c r="O23" s="21">
        <f t="shared" si="5"/>
        <v>632438</v>
      </c>
      <c r="P23" s="21">
        <f t="shared" si="5"/>
        <v>157281</v>
      </c>
      <c r="Q23" s="21">
        <f t="shared" si="5"/>
        <v>101294</v>
      </c>
      <c r="R23" s="21">
        <f t="shared" si="5"/>
        <v>101294</v>
      </c>
      <c r="S23" s="111" t="s">
        <v>63</v>
      </c>
      <c r="T23" s="139" t="s">
        <v>105</v>
      </c>
      <c r="U23" s="139"/>
      <c r="V23" s="139"/>
      <c r="W23" s="139"/>
      <c r="X23" s="139"/>
      <c r="Y23" s="139"/>
      <c r="Z23" s="139"/>
      <c r="AA23" s="139"/>
    </row>
    <row r="24" spans="1:27" ht="49.5" customHeight="1" x14ac:dyDescent="0.25">
      <c r="A24" s="144"/>
      <c r="B24" s="109"/>
      <c r="C24" s="144"/>
      <c r="D24" s="144"/>
      <c r="E24" s="109"/>
      <c r="F24" s="134"/>
      <c r="G24" s="134"/>
      <c r="H24" s="134"/>
      <c r="I24" s="9" t="s">
        <v>28</v>
      </c>
      <c r="J24" s="21">
        <f>K24+L24+M24+N24+O24+R24</f>
        <v>0</v>
      </c>
      <c r="K24" s="21">
        <v>0</v>
      </c>
      <c r="L24" s="21">
        <v>0</v>
      </c>
      <c r="M24" s="21">
        <v>0</v>
      </c>
      <c r="N24" s="58">
        <v>0</v>
      </c>
      <c r="O24" s="21">
        <v>0</v>
      </c>
      <c r="P24" s="21"/>
      <c r="Q24" s="21"/>
      <c r="R24" s="21">
        <v>0</v>
      </c>
      <c r="S24" s="112"/>
      <c r="T24" s="140"/>
      <c r="U24" s="140"/>
      <c r="V24" s="140"/>
      <c r="W24" s="140"/>
      <c r="X24" s="140"/>
      <c r="Y24" s="140"/>
      <c r="Z24" s="140"/>
      <c r="AA24" s="140"/>
    </row>
    <row r="25" spans="1:27" ht="41.25" customHeight="1" x14ac:dyDescent="0.25">
      <c r="A25" s="144"/>
      <c r="B25" s="129"/>
      <c r="C25" s="144"/>
      <c r="D25" s="144"/>
      <c r="E25" s="129"/>
      <c r="F25" s="135"/>
      <c r="G25" s="135"/>
      <c r="H25" s="135"/>
      <c r="I25" s="9" t="s">
        <v>29</v>
      </c>
      <c r="J25" s="21">
        <f>K25+L25+M25+N25+O25+R25</f>
        <v>2776231.4</v>
      </c>
      <c r="K25" s="21">
        <v>978900</v>
      </c>
      <c r="L25" s="21">
        <v>330127</v>
      </c>
      <c r="M25" s="21">
        <v>159463.29999999999</v>
      </c>
      <c r="N25" s="58">
        <v>574009.1</v>
      </c>
      <c r="O25" s="21">
        <v>632438</v>
      </c>
      <c r="P25" s="21">
        <v>157281</v>
      </c>
      <c r="Q25" s="21">
        <v>101294</v>
      </c>
      <c r="R25" s="21">
        <v>101294</v>
      </c>
      <c r="S25" s="113"/>
      <c r="T25" s="148"/>
      <c r="U25" s="148"/>
      <c r="V25" s="148"/>
      <c r="W25" s="148"/>
      <c r="X25" s="148"/>
      <c r="Y25" s="148"/>
      <c r="Z25" s="148"/>
      <c r="AA25" s="148"/>
    </row>
    <row r="26" spans="1:27" ht="36.75" customHeight="1" x14ac:dyDescent="0.25">
      <c r="A26" s="180" t="s">
        <v>68</v>
      </c>
      <c r="B26" s="182" t="s">
        <v>121</v>
      </c>
      <c r="C26" s="105">
        <v>2020</v>
      </c>
      <c r="D26" s="105">
        <v>2025</v>
      </c>
      <c r="E26" s="108" t="s">
        <v>109</v>
      </c>
      <c r="F26" s="130" t="s">
        <v>61</v>
      </c>
      <c r="G26" s="130" t="s">
        <v>62</v>
      </c>
      <c r="H26" s="184" t="s">
        <v>151</v>
      </c>
      <c r="I26" s="17" t="s">
        <v>3</v>
      </c>
      <c r="J26" s="21">
        <f>J27+J28</f>
        <v>226962.19999999998</v>
      </c>
      <c r="K26" s="21">
        <f>K27+K28</f>
        <v>1000</v>
      </c>
      <c r="L26" s="21">
        <f t="shared" ref="L26:R26" si="6">L27+L28</f>
        <v>27691</v>
      </c>
      <c r="M26" s="21">
        <f t="shared" si="6"/>
        <v>107535.65</v>
      </c>
      <c r="N26" s="58">
        <f t="shared" si="6"/>
        <v>53437.2</v>
      </c>
      <c r="O26" s="23">
        <f t="shared" si="6"/>
        <v>31298.35</v>
      </c>
      <c r="P26" s="23">
        <f t="shared" si="6"/>
        <v>6000</v>
      </c>
      <c r="Q26" s="23">
        <f t="shared" si="6"/>
        <v>6000</v>
      </c>
      <c r="R26" s="23">
        <f t="shared" si="6"/>
        <v>6000</v>
      </c>
      <c r="S26" s="111" t="s">
        <v>63</v>
      </c>
      <c r="T26" s="105" t="s">
        <v>105</v>
      </c>
      <c r="U26" s="105"/>
      <c r="V26" s="167"/>
      <c r="W26" s="167"/>
      <c r="X26" s="167"/>
      <c r="Y26" s="167"/>
      <c r="Z26" s="167"/>
      <c r="AA26" s="167"/>
    </row>
    <row r="27" spans="1:27" ht="36.75" customHeight="1" x14ac:dyDescent="0.25">
      <c r="A27" s="181"/>
      <c r="B27" s="183"/>
      <c r="C27" s="106"/>
      <c r="D27" s="106"/>
      <c r="E27" s="109"/>
      <c r="F27" s="131"/>
      <c r="G27" s="131"/>
      <c r="H27" s="185"/>
      <c r="I27" s="17" t="s">
        <v>28</v>
      </c>
      <c r="J27" s="21">
        <f>K27+L27+M27+N27+O27+R27</f>
        <v>0</v>
      </c>
      <c r="K27" s="21">
        <v>0</v>
      </c>
      <c r="L27" s="21">
        <v>0</v>
      </c>
      <c r="M27" s="21">
        <v>0</v>
      </c>
      <c r="N27" s="58">
        <v>0</v>
      </c>
      <c r="O27" s="23">
        <v>0</v>
      </c>
      <c r="P27" s="23"/>
      <c r="Q27" s="23"/>
      <c r="R27" s="23">
        <v>0</v>
      </c>
      <c r="S27" s="112"/>
      <c r="T27" s="106"/>
      <c r="U27" s="106"/>
      <c r="V27" s="167"/>
      <c r="W27" s="167"/>
      <c r="X27" s="167"/>
      <c r="Y27" s="167"/>
      <c r="Z27" s="167"/>
      <c r="AA27" s="167"/>
    </row>
    <row r="28" spans="1:27" ht="36.75" customHeight="1" x14ac:dyDescent="0.25">
      <c r="A28" s="181"/>
      <c r="B28" s="183"/>
      <c r="C28" s="107"/>
      <c r="D28" s="107"/>
      <c r="E28" s="129"/>
      <c r="F28" s="132"/>
      <c r="G28" s="132"/>
      <c r="H28" s="186"/>
      <c r="I28" s="17" t="s">
        <v>29</v>
      </c>
      <c r="J28" s="21">
        <f>K28+L28+M28+N28+O28+R28</f>
        <v>226962.19999999998</v>
      </c>
      <c r="K28" s="21">
        <v>1000</v>
      </c>
      <c r="L28" s="21">
        <v>27691</v>
      </c>
      <c r="M28" s="21">
        <v>107535.65</v>
      </c>
      <c r="N28" s="58">
        <v>53437.2</v>
      </c>
      <c r="O28" s="23">
        <v>31298.35</v>
      </c>
      <c r="P28" s="23">
        <v>6000</v>
      </c>
      <c r="Q28" s="23">
        <v>6000</v>
      </c>
      <c r="R28" s="23">
        <v>6000</v>
      </c>
      <c r="S28" s="113"/>
      <c r="T28" s="107"/>
      <c r="U28" s="107"/>
      <c r="V28" s="167"/>
      <c r="W28" s="167"/>
      <c r="X28" s="167"/>
      <c r="Y28" s="167"/>
      <c r="Z28" s="167"/>
      <c r="AA28" s="167"/>
    </row>
    <row r="29" spans="1:27" ht="28.5" x14ac:dyDescent="0.25">
      <c r="A29" s="161" t="s">
        <v>7</v>
      </c>
      <c r="B29" s="162"/>
      <c r="C29" s="120">
        <v>2020</v>
      </c>
      <c r="D29" s="120">
        <v>2025</v>
      </c>
      <c r="E29" s="123" t="s">
        <v>4</v>
      </c>
      <c r="F29" s="123" t="s">
        <v>4</v>
      </c>
      <c r="G29" s="123" t="s">
        <v>4</v>
      </c>
      <c r="H29" s="123" t="s">
        <v>4</v>
      </c>
      <c r="I29" s="12" t="s">
        <v>3</v>
      </c>
      <c r="J29" s="22">
        <f>K29+L29+M29+N29+O29+P29+Q29+R29</f>
        <v>7557309.1600000001</v>
      </c>
      <c r="K29" s="22">
        <f t="shared" ref="K29:R29" si="7">K30+K31</f>
        <v>1577958.05</v>
      </c>
      <c r="L29" s="22">
        <f t="shared" si="7"/>
        <v>853269.41999999993</v>
      </c>
      <c r="M29" s="22">
        <f t="shared" si="7"/>
        <v>949330.30999999994</v>
      </c>
      <c r="N29" s="60">
        <f t="shared" si="7"/>
        <v>1433713.89</v>
      </c>
      <c r="O29" s="22">
        <f t="shared" si="7"/>
        <v>1160529.6700000002</v>
      </c>
      <c r="P29" s="22">
        <f t="shared" si="7"/>
        <v>702865</v>
      </c>
      <c r="Q29" s="22">
        <f t="shared" si="7"/>
        <v>439821.41</v>
      </c>
      <c r="R29" s="22">
        <f t="shared" si="7"/>
        <v>439821.41</v>
      </c>
      <c r="S29" s="111" t="s">
        <v>4</v>
      </c>
      <c r="T29" s="105" t="s">
        <v>4</v>
      </c>
      <c r="U29" s="105" t="s">
        <v>4</v>
      </c>
      <c r="V29" s="105" t="s">
        <v>4</v>
      </c>
      <c r="W29" s="105" t="s">
        <v>4</v>
      </c>
      <c r="X29" s="114" t="s">
        <v>4</v>
      </c>
      <c r="Y29" s="105" t="s">
        <v>4</v>
      </c>
      <c r="Z29" s="105" t="s">
        <v>4</v>
      </c>
      <c r="AA29" s="105" t="s">
        <v>4</v>
      </c>
    </row>
    <row r="30" spans="1:27" ht="28.5" x14ac:dyDescent="0.25">
      <c r="A30" s="163"/>
      <c r="B30" s="164"/>
      <c r="C30" s="121"/>
      <c r="D30" s="121"/>
      <c r="E30" s="124"/>
      <c r="F30" s="124"/>
      <c r="G30" s="124"/>
      <c r="H30" s="124"/>
      <c r="I30" s="12" t="s">
        <v>28</v>
      </c>
      <c r="J30" s="22">
        <f>J15</f>
        <v>0</v>
      </c>
      <c r="K30" s="57">
        <v>0</v>
      </c>
      <c r="L30" s="57">
        <v>0</v>
      </c>
      <c r="M30" s="57">
        <v>0</v>
      </c>
      <c r="N30" s="60">
        <v>0</v>
      </c>
      <c r="O30" s="22">
        <v>0</v>
      </c>
      <c r="P30" s="22"/>
      <c r="Q30" s="22"/>
      <c r="R30" s="22">
        <v>0</v>
      </c>
      <c r="S30" s="112"/>
      <c r="T30" s="106"/>
      <c r="U30" s="106"/>
      <c r="V30" s="106"/>
      <c r="W30" s="106"/>
      <c r="X30" s="115"/>
      <c r="Y30" s="106"/>
      <c r="Z30" s="106"/>
      <c r="AA30" s="106"/>
    </row>
    <row r="31" spans="1:27" ht="28.5" x14ac:dyDescent="0.25">
      <c r="A31" s="165"/>
      <c r="B31" s="166"/>
      <c r="C31" s="122"/>
      <c r="D31" s="122"/>
      <c r="E31" s="125"/>
      <c r="F31" s="125"/>
      <c r="G31" s="125"/>
      <c r="H31" s="125"/>
      <c r="I31" s="12" t="s">
        <v>29</v>
      </c>
      <c r="J31" s="22">
        <f>K31+L31+M31+N31+O31+P31+Q31+R31</f>
        <v>7557309.1600000001</v>
      </c>
      <c r="K31" s="22">
        <f t="shared" ref="K31:R31" si="8">K16</f>
        <v>1577958.05</v>
      </c>
      <c r="L31" s="22">
        <f t="shared" si="8"/>
        <v>853269.41999999993</v>
      </c>
      <c r="M31" s="22">
        <f t="shared" si="8"/>
        <v>949330.30999999994</v>
      </c>
      <c r="N31" s="60">
        <f t="shared" si="8"/>
        <v>1433713.89</v>
      </c>
      <c r="O31" s="22">
        <f t="shared" si="8"/>
        <v>1160529.6700000002</v>
      </c>
      <c r="P31" s="22">
        <f t="shared" si="8"/>
        <v>702865</v>
      </c>
      <c r="Q31" s="22">
        <f t="shared" si="8"/>
        <v>439821.41</v>
      </c>
      <c r="R31" s="22">
        <f t="shared" si="8"/>
        <v>439821.41</v>
      </c>
      <c r="S31" s="113"/>
      <c r="T31" s="107"/>
      <c r="U31" s="107"/>
      <c r="V31" s="107"/>
      <c r="W31" s="107"/>
      <c r="X31" s="116"/>
      <c r="Y31" s="107"/>
      <c r="Z31" s="107"/>
      <c r="AA31" s="107"/>
    </row>
  </sheetData>
  <mergeCells count="120">
    <mergeCell ref="A26:A28"/>
    <mergeCell ref="B26:B28"/>
    <mergeCell ref="C26:C28"/>
    <mergeCell ref="D26:D28"/>
    <mergeCell ref="E26:E28"/>
    <mergeCell ref="F26:F28"/>
    <mergeCell ref="G26:G28"/>
    <mergeCell ref="H26:H28"/>
    <mergeCell ref="A23:A25"/>
    <mergeCell ref="B23:B25"/>
    <mergeCell ref="C23:C25"/>
    <mergeCell ref="D23:D25"/>
    <mergeCell ref="E23:E25"/>
    <mergeCell ref="F23:F25"/>
    <mergeCell ref="G23:G25"/>
    <mergeCell ref="H23:H25"/>
    <mergeCell ref="A12:AA12"/>
    <mergeCell ref="A13:AA13"/>
    <mergeCell ref="A14:A16"/>
    <mergeCell ref="B14:B16"/>
    <mergeCell ref="C14:C16"/>
    <mergeCell ref="D14:D16"/>
    <mergeCell ref="E14:E16"/>
    <mergeCell ref="F14:F16"/>
    <mergeCell ref="G14:G16"/>
    <mergeCell ref="H14:H16"/>
    <mergeCell ref="S14:S16"/>
    <mergeCell ref="T14:T16"/>
    <mergeCell ref="Y14:Y16"/>
    <mergeCell ref="Z14:Z16"/>
    <mergeCell ref="AA14:AA16"/>
    <mergeCell ref="U14:U16"/>
    <mergeCell ref="V14:V16"/>
    <mergeCell ref="W14:W16"/>
    <mergeCell ref="X14:X16"/>
    <mergeCell ref="V1:AA4"/>
    <mergeCell ref="A5:AA5"/>
    <mergeCell ref="A7:A10"/>
    <mergeCell ref="B7:B10"/>
    <mergeCell ref="C7:D9"/>
    <mergeCell ref="E7:E10"/>
    <mergeCell ref="F7:R8"/>
    <mergeCell ref="S7:AA7"/>
    <mergeCell ref="S8:S10"/>
    <mergeCell ref="T8:T10"/>
    <mergeCell ref="U8:AA8"/>
    <mergeCell ref="F9:H9"/>
    <mergeCell ref="I9:I10"/>
    <mergeCell ref="J9:J10"/>
    <mergeCell ref="K9:R9"/>
    <mergeCell ref="U9:U10"/>
    <mergeCell ref="V9:AA9"/>
    <mergeCell ref="A17:A19"/>
    <mergeCell ref="G20:G22"/>
    <mergeCell ref="S20:S22"/>
    <mergeCell ref="T20:T22"/>
    <mergeCell ref="B17:B19"/>
    <mergeCell ref="C17:C19"/>
    <mergeCell ref="D17:D19"/>
    <mergeCell ref="E17:E19"/>
    <mergeCell ref="F17:F19"/>
    <mergeCell ref="G17:G19"/>
    <mergeCell ref="T17:T19"/>
    <mergeCell ref="H20:H22"/>
    <mergeCell ref="A20:A22"/>
    <mergeCell ref="B20:B22"/>
    <mergeCell ref="C20:C22"/>
    <mergeCell ref="D20:D22"/>
    <mergeCell ref="E20:E22"/>
    <mergeCell ref="W17:W19"/>
    <mergeCell ref="X17:X19"/>
    <mergeCell ref="Y17:Y19"/>
    <mergeCell ref="Z17:Z19"/>
    <mergeCell ref="AA17:AA19"/>
    <mergeCell ref="AA20:AA22"/>
    <mergeCell ref="F20:F22"/>
    <mergeCell ref="H17:H19"/>
    <mergeCell ref="S17:S19"/>
    <mergeCell ref="W20:W22"/>
    <mergeCell ref="U20:U22"/>
    <mergeCell ref="V20:V22"/>
    <mergeCell ref="U17:U19"/>
    <mergeCell ref="V17:V19"/>
    <mergeCell ref="X20:X22"/>
    <mergeCell ref="Y20:Y22"/>
    <mergeCell ref="Z20:Z22"/>
    <mergeCell ref="T26:T28"/>
    <mergeCell ref="U26:U28"/>
    <mergeCell ref="V26:V28"/>
    <mergeCell ref="W26:W28"/>
    <mergeCell ref="X26:X28"/>
    <mergeCell ref="Y26:Y28"/>
    <mergeCell ref="Z26:Z28"/>
    <mergeCell ref="S23:S25"/>
    <mergeCell ref="T23:T25"/>
    <mergeCell ref="U23:U25"/>
    <mergeCell ref="S26:S28"/>
    <mergeCell ref="V23:V25"/>
    <mergeCell ref="W23:W25"/>
    <mergeCell ref="X23:X25"/>
    <mergeCell ref="Y23:Y25"/>
    <mergeCell ref="Z23:Z25"/>
    <mergeCell ref="A29:B31"/>
    <mergeCell ref="C29:C31"/>
    <mergeCell ref="D29:D31"/>
    <mergeCell ref="E29:E31"/>
    <mergeCell ref="F29:F31"/>
    <mergeCell ref="G29:G31"/>
    <mergeCell ref="H29:H31"/>
    <mergeCell ref="S29:S31"/>
    <mergeCell ref="T29:T31"/>
    <mergeCell ref="AA23:AA25"/>
    <mergeCell ref="X29:X31"/>
    <mergeCell ref="Y29:Y31"/>
    <mergeCell ref="Z29:Z31"/>
    <mergeCell ref="AA29:AA31"/>
    <mergeCell ref="AA26:AA28"/>
    <mergeCell ref="U29:U31"/>
    <mergeCell ref="V29:V31"/>
    <mergeCell ref="W29:W31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3"/>
  <sheetViews>
    <sheetView topLeftCell="A53" zoomScale="70" zoomScaleNormal="70" workbookViewId="0">
      <selection activeCell="J76" sqref="J76"/>
    </sheetView>
  </sheetViews>
  <sheetFormatPr defaultRowHeight="15" x14ac:dyDescent="0.25"/>
  <cols>
    <col min="2" max="2" width="36.42578125" customWidth="1"/>
    <col min="5" max="5" width="18.7109375" customWidth="1"/>
    <col min="9" max="9" width="12.42578125" customWidth="1"/>
    <col min="10" max="10" width="14.28515625" bestFit="1" customWidth="1"/>
    <col min="11" max="12" width="13.28515625" bestFit="1" customWidth="1"/>
    <col min="13" max="13" width="12.42578125" customWidth="1"/>
    <col min="14" max="14" width="12.5703125" customWidth="1"/>
    <col min="15" max="17" width="12.85546875" customWidth="1"/>
    <col min="18" max="18" width="13.7109375" customWidth="1"/>
    <col min="19" max="19" width="27.28515625" customWidth="1"/>
  </cols>
  <sheetData>
    <row r="1" spans="1:27" ht="25.5" customHeight="1" x14ac:dyDescent="0.25">
      <c r="M1" s="5"/>
      <c r="V1" s="151" t="s">
        <v>115</v>
      </c>
      <c r="W1" s="151"/>
      <c r="X1" s="151"/>
      <c r="Y1" s="151"/>
      <c r="Z1" s="151"/>
      <c r="AA1" s="151"/>
    </row>
    <row r="2" spans="1:27" ht="23.25" customHeight="1" x14ac:dyDescent="0.25">
      <c r="M2" s="5"/>
      <c r="V2" s="151"/>
      <c r="W2" s="151"/>
      <c r="X2" s="151"/>
      <c r="Y2" s="151"/>
      <c r="Z2" s="151"/>
      <c r="AA2" s="151"/>
    </row>
    <row r="3" spans="1:27" ht="25.5" customHeight="1" x14ac:dyDescent="0.25">
      <c r="M3" s="5"/>
      <c r="V3" s="151"/>
      <c r="W3" s="151"/>
      <c r="X3" s="151"/>
      <c r="Y3" s="151"/>
      <c r="Z3" s="151"/>
      <c r="AA3" s="151"/>
    </row>
    <row r="4" spans="1:27" ht="30" customHeight="1" x14ac:dyDescent="0.25">
      <c r="M4" s="5"/>
      <c r="V4" s="151"/>
      <c r="W4" s="151"/>
      <c r="X4" s="151"/>
      <c r="Y4" s="151"/>
      <c r="Z4" s="151"/>
      <c r="AA4" s="151"/>
    </row>
    <row r="5" spans="1:27" x14ac:dyDescent="0.25">
      <c r="A5" s="152" t="s">
        <v>69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</row>
    <row r="6" spans="1:2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/>
      <c r="N6" s="1"/>
      <c r="O6" s="1"/>
      <c r="P6" s="1"/>
      <c r="Q6" s="1"/>
      <c r="R6" s="1"/>
      <c r="S6" s="1"/>
      <c r="T6" s="1"/>
      <c r="U6" s="1"/>
      <c r="V6" s="1"/>
      <c r="W6" s="1"/>
      <c r="X6" s="3"/>
      <c r="Y6" s="1"/>
      <c r="Z6" s="1"/>
      <c r="AA6" s="7" t="s">
        <v>70</v>
      </c>
    </row>
    <row r="7" spans="1:27" x14ac:dyDescent="0.25">
      <c r="A7" s="85" t="s">
        <v>0</v>
      </c>
      <c r="B7" s="85" t="s">
        <v>22</v>
      </c>
      <c r="C7" s="87" t="s">
        <v>23</v>
      </c>
      <c r="D7" s="87"/>
      <c r="E7" s="91" t="s">
        <v>15</v>
      </c>
      <c r="F7" s="85" t="s">
        <v>9</v>
      </c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 t="s">
        <v>8</v>
      </c>
      <c r="T7" s="85"/>
      <c r="U7" s="85"/>
      <c r="V7" s="85"/>
      <c r="W7" s="85"/>
      <c r="X7" s="85"/>
      <c r="Y7" s="85"/>
      <c r="Z7" s="85"/>
      <c r="AA7" s="85"/>
    </row>
    <row r="8" spans="1:27" x14ac:dyDescent="0.25">
      <c r="A8" s="85"/>
      <c r="B8" s="85"/>
      <c r="C8" s="87"/>
      <c r="D8" s="87"/>
      <c r="E8" s="91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 t="s">
        <v>18</v>
      </c>
      <c r="T8" s="153" t="s">
        <v>19</v>
      </c>
      <c r="U8" s="85" t="s">
        <v>20</v>
      </c>
      <c r="V8" s="85"/>
      <c r="W8" s="85"/>
      <c r="X8" s="85"/>
      <c r="Y8" s="85"/>
      <c r="Z8" s="85"/>
      <c r="AA8" s="85"/>
    </row>
    <row r="9" spans="1:27" x14ac:dyDescent="0.25">
      <c r="A9" s="85"/>
      <c r="B9" s="85"/>
      <c r="C9" s="87"/>
      <c r="D9" s="87"/>
      <c r="E9" s="91"/>
      <c r="F9" s="102" t="s">
        <v>11</v>
      </c>
      <c r="G9" s="149"/>
      <c r="H9" s="150"/>
      <c r="I9" s="87" t="s">
        <v>16</v>
      </c>
      <c r="J9" s="85" t="s">
        <v>17</v>
      </c>
      <c r="K9" s="85" t="s">
        <v>5</v>
      </c>
      <c r="L9" s="85"/>
      <c r="M9" s="85"/>
      <c r="N9" s="85"/>
      <c r="O9" s="85"/>
      <c r="P9" s="85"/>
      <c r="Q9" s="85"/>
      <c r="R9" s="85"/>
      <c r="S9" s="85"/>
      <c r="T9" s="153"/>
      <c r="U9" s="85" t="s">
        <v>17</v>
      </c>
      <c r="V9" s="85" t="s">
        <v>6</v>
      </c>
      <c r="W9" s="85"/>
      <c r="X9" s="85"/>
      <c r="Y9" s="85"/>
      <c r="Z9" s="85"/>
      <c r="AA9" s="85"/>
    </row>
    <row r="10" spans="1:27" ht="120" x14ac:dyDescent="0.25">
      <c r="A10" s="85"/>
      <c r="B10" s="85"/>
      <c r="C10" s="14" t="s">
        <v>1</v>
      </c>
      <c r="D10" s="14" t="s">
        <v>2</v>
      </c>
      <c r="E10" s="91"/>
      <c r="F10" s="13" t="s">
        <v>12</v>
      </c>
      <c r="G10" s="13" t="s">
        <v>13</v>
      </c>
      <c r="H10" s="13" t="s">
        <v>21</v>
      </c>
      <c r="I10" s="87"/>
      <c r="J10" s="85"/>
      <c r="K10" s="14" t="s">
        <v>10</v>
      </c>
      <c r="L10" s="14" t="s">
        <v>14</v>
      </c>
      <c r="M10" s="4" t="s">
        <v>24</v>
      </c>
      <c r="N10" s="14" t="s">
        <v>25</v>
      </c>
      <c r="O10" s="14" t="s">
        <v>26</v>
      </c>
      <c r="P10" s="71" t="s">
        <v>27</v>
      </c>
      <c r="Q10" s="71" t="s">
        <v>161</v>
      </c>
      <c r="R10" s="14" t="s">
        <v>162</v>
      </c>
      <c r="S10" s="85"/>
      <c r="T10" s="153"/>
      <c r="U10" s="85"/>
      <c r="V10" s="14" t="s">
        <v>10</v>
      </c>
      <c r="W10" s="14" t="s">
        <v>14</v>
      </c>
      <c r="X10" s="4" t="s">
        <v>24</v>
      </c>
      <c r="Y10" s="14" t="s">
        <v>25</v>
      </c>
      <c r="Z10" s="14" t="s">
        <v>26</v>
      </c>
      <c r="AA10" s="14" t="s">
        <v>27</v>
      </c>
    </row>
    <row r="11" spans="1:27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>
        <v>16</v>
      </c>
      <c r="Q11" s="6">
        <v>17</v>
      </c>
      <c r="R11" s="6">
        <v>18</v>
      </c>
      <c r="S11" s="6">
        <v>17</v>
      </c>
      <c r="T11" s="6">
        <v>18</v>
      </c>
      <c r="U11" s="6">
        <v>19</v>
      </c>
      <c r="V11" s="6">
        <v>20</v>
      </c>
      <c r="W11" s="6">
        <v>21</v>
      </c>
      <c r="X11" s="6">
        <v>22</v>
      </c>
      <c r="Y11" s="6">
        <v>23</v>
      </c>
      <c r="Z11" s="6">
        <v>24</v>
      </c>
      <c r="AA11" s="6">
        <v>25</v>
      </c>
    </row>
    <row r="12" spans="1:27" x14ac:dyDescent="0.25">
      <c r="A12" s="193" t="s">
        <v>71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</row>
    <row r="13" spans="1:27" x14ac:dyDescent="0.25">
      <c r="A13" s="194" t="s">
        <v>72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</row>
    <row r="14" spans="1:27" ht="30" customHeight="1" x14ac:dyDescent="0.25">
      <c r="A14" s="139">
        <v>1</v>
      </c>
      <c r="B14" s="108" t="s">
        <v>73</v>
      </c>
      <c r="C14" s="139">
        <v>2020</v>
      </c>
      <c r="D14" s="139">
        <v>2025</v>
      </c>
      <c r="E14" s="108" t="s">
        <v>109</v>
      </c>
      <c r="F14" s="139" t="s">
        <v>4</v>
      </c>
      <c r="G14" s="139" t="s">
        <v>4</v>
      </c>
      <c r="H14" s="139">
        <v>134001</v>
      </c>
      <c r="I14" s="9" t="s">
        <v>3</v>
      </c>
      <c r="J14" s="21">
        <f>J15+J16+J17</f>
        <v>3144939.9299999997</v>
      </c>
      <c r="K14" s="21">
        <f>K15+K16+K17</f>
        <v>135851</v>
      </c>
      <c r="L14" s="21">
        <f t="shared" ref="L14:R14" si="0">L15+L16+L17</f>
        <v>451911.04</v>
      </c>
      <c r="M14" s="21">
        <f t="shared" si="0"/>
        <v>260563.79</v>
      </c>
      <c r="N14" s="58">
        <f>N15+N16+N17</f>
        <v>799527.96</v>
      </c>
      <c r="O14" s="21">
        <f>O15+O16+O17</f>
        <v>934152.12</v>
      </c>
      <c r="P14" s="21">
        <f t="shared" si="0"/>
        <v>846150</v>
      </c>
      <c r="Q14" s="21">
        <f t="shared" si="0"/>
        <v>533350</v>
      </c>
      <c r="R14" s="21">
        <f t="shared" si="0"/>
        <v>533350</v>
      </c>
      <c r="S14" s="108" t="s">
        <v>74</v>
      </c>
      <c r="T14" s="139"/>
      <c r="U14" s="139"/>
      <c r="V14" s="139"/>
      <c r="W14" s="139"/>
      <c r="X14" s="139"/>
      <c r="Y14" s="139"/>
      <c r="Z14" s="139"/>
      <c r="AA14" s="139"/>
    </row>
    <row r="15" spans="1:27" ht="30" x14ac:dyDescent="0.25">
      <c r="A15" s="140"/>
      <c r="B15" s="109"/>
      <c r="C15" s="140"/>
      <c r="D15" s="140"/>
      <c r="E15" s="109"/>
      <c r="F15" s="140"/>
      <c r="G15" s="140"/>
      <c r="H15" s="140"/>
      <c r="I15" s="9" t="s">
        <v>28</v>
      </c>
      <c r="J15" s="21">
        <f>J19+J27</f>
        <v>0</v>
      </c>
      <c r="K15" s="21">
        <f>K19+K27</f>
        <v>0</v>
      </c>
      <c r="L15" s="21">
        <f t="shared" ref="L15:R15" si="1">L19+L27</f>
        <v>0</v>
      </c>
      <c r="M15" s="21">
        <f t="shared" si="1"/>
        <v>0</v>
      </c>
      <c r="N15" s="58">
        <f t="shared" si="1"/>
        <v>0</v>
      </c>
      <c r="O15" s="21">
        <f t="shared" si="1"/>
        <v>0</v>
      </c>
      <c r="P15" s="21">
        <f t="shared" si="1"/>
        <v>0</v>
      </c>
      <c r="Q15" s="21">
        <f t="shared" si="1"/>
        <v>0</v>
      </c>
      <c r="R15" s="21">
        <f t="shared" si="1"/>
        <v>0</v>
      </c>
      <c r="S15" s="109"/>
      <c r="T15" s="140"/>
      <c r="U15" s="140"/>
      <c r="V15" s="140"/>
      <c r="W15" s="140"/>
      <c r="X15" s="140"/>
      <c r="Y15" s="140"/>
      <c r="Z15" s="140"/>
      <c r="AA15" s="140"/>
    </row>
    <row r="16" spans="1:27" ht="30" x14ac:dyDescent="0.25">
      <c r="A16" s="140"/>
      <c r="B16" s="109"/>
      <c r="C16" s="140"/>
      <c r="D16" s="140"/>
      <c r="E16" s="109"/>
      <c r="F16" s="140"/>
      <c r="G16" s="140"/>
      <c r="H16" s="140"/>
      <c r="I16" s="17" t="s">
        <v>31</v>
      </c>
      <c r="J16" s="23">
        <f>J20+J28</f>
        <v>0</v>
      </c>
      <c r="K16" s="21">
        <f>K20+K28</f>
        <v>0</v>
      </c>
      <c r="L16" s="21">
        <f t="shared" ref="L16:R16" si="2">L20+L28</f>
        <v>0</v>
      </c>
      <c r="M16" s="21">
        <f t="shared" si="2"/>
        <v>0</v>
      </c>
      <c r="N16" s="58">
        <f t="shared" si="2"/>
        <v>0</v>
      </c>
      <c r="O16" s="23">
        <f t="shared" si="2"/>
        <v>0</v>
      </c>
      <c r="P16" s="23">
        <f t="shared" si="2"/>
        <v>0</v>
      </c>
      <c r="Q16" s="23">
        <f t="shared" si="2"/>
        <v>0</v>
      </c>
      <c r="R16" s="23">
        <f t="shared" si="2"/>
        <v>0</v>
      </c>
      <c r="S16" s="109"/>
      <c r="T16" s="176"/>
      <c r="U16" s="176"/>
      <c r="V16" s="176"/>
      <c r="W16" s="176"/>
      <c r="X16" s="176"/>
      <c r="Y16" s="176"/>
      <c r="Z16" s="176"/>
      <c r="AA16" s="176"/>
    </row>
    <row r="17" spans="1:27" ht="30" x14ac:dyDescent="0.25">
      <c r="A17" s="148"/>
      <c r="B17" s="109"/>
      <c r="C17" s="148"/>
      <c r="D17" s="148"/>
      <c r="E17" s="129"/>
      <c r="F17" s="148"/>
      <c r="G17" s="148"/>
      <c r="H17" s="148"/>
      <c r="I17" s="11" t="s">
        <v>29</v>
      </c>
      <c r="J17" s="21">
        <f>J21+J29</f>
        <v>3144939.9299999997</v>
      </c>
      <c r="K17" s="21">
        <v>135851</v>
      </c>
      <c r="L17" s="21">
        <v>451911.04</v>
      </c>
      <c r="M17" s="21">
        <v>260563.79</v>
      </c>
      <c r="N17" s="58">
        <f>N21+N25+N29</f>
        <v>799527.96</v>
      </c>
      <c r="O17" s="21">
        <v>934152.12</v>
      </c>
      <c r="P17" s="21">
        <v>846150</v>
      </c>
      <c r="Q17" s="21">
        <v>533350</v>
      </c>
      <c r="R17" s="21">
        <v>533350</v>
      </c>
      <c r="S17" s="110"/>
      <c r="T17" s="145"/>
      <c r="U17" s="145"/>
      <c r="V17" s="145"/>
      <c r="W17" s="145"/>
      <c r="X17" s="145"/>
      <c r="Y17" s="145"/>
      <c r="Z17" s="145"/>
      <c r="AA17" s="145"/>
    </row>
    <row r="18" spans="1:27" ht="23.25" customHeight="1" x14ac:dyDescent="0.25">
      <c r="A18" s="144" t="s">
        <v>38</v>
      </c>
      <c r="B18" s="108" t="s">
        <v>132</v>
      </c>
      <c r="C18" s="144">
        <v>2020</v>
      </c>
      <c r="D18" s="144">
        <v>2025</v>
      </c>
      <c r="E18" s="108" t="s">
        <v>109</v>
      </c>
      <c r="F18" s="133" t="s">
        <v>75</v>
      </c>
      <c r="G18" s="133" t="s">
        <v>76</v>
      </c>
      <c r="H18" s="133" t="s">
        <v>154</v>
      </c>
      <c r="I18" s="9" t="s">
        <v>3</v>
      </c>
      <c r="J18" s="21">
        <f>J19+J20+J21</f>
        <v>2574495.21</v>
      </c>
      <c r="K18" s="21">
        <v>135851</v>
      </c>
      <c r="L18" s="21">
        <f t="shared" ref="L18:R18" si="3">L19+L20+L21</f>
        <v>451911.04</v>
      </c>
      <c r="M18" s="21">
        <v>260563.79</v>
      </c>
      <c r="N18" s="58">
        <f t="shared" si="3"/>
        <v>258667.26</v>
      </c>
      <c r="O18" s="21">
        <f t="shared" si="3"/>
        <v>934152.12</v>
      </c>
      <c r="P18" s="21">
        <f t="shared" si="3"/>
        <v>846150</v>
      </c>
      <c r="Q18" s="21">
        <f t="shared" si="3"/>
        <v>533350</v>
      </c>
      <c r="R18" s="21">
        <f t="shared" si="3"/>
        <v>533350</v>
      </c>
      <c r="S18" s="108"/>
      <c r="T18" s="139" t="s">
        <v>105</v>
      </c>
      <c r="U18" s="139"/>
      <c r="V18" s="139"/>
      <c r="W18" s="139"/>
      <c r="X18" s="139"/>
      <c r="Y18" s="139"/>
      <c r="Z18" s="139"/>
      <c r="AA18" s="139"/>
    </row>
    <row r="19" spans="1:27" ht="30" x14ac:dyDescent="0.25">
      <c r="A19" s="144"/>
      <c r="B19" s="109"/>
      <c r="C19" s="144"/>
      <c r="D19" s="144"/>
      <c r="E19" s="109"/>
      <c r="F19" s="134"/>
      <c r="G19" s="134"/>
      <c r="H19" s="134"/>
      <c r="I19" s="9" t="s">
        <v>28</v>
      </c>
      <c r="J19" s="21">
        <f>K19+L19+M19+N19+O19+R19</f>
        <v>0</v>
      </c>
      <c r="K19" s="21">
        <v>0</v>
      </c>
      <c r="L19" s="21">
        <v>0</v>
      </c>
      <c r="M19" s="21">
        <v>0</v>
      </c>
      <c r="N19" s="58">
        <v>0</v>
      </c>
      <c r="O19" s="21">
        <v>0</v>
      </c>
      <c r="P19" s="21">
        <v>0</v>
      </c>
      <c r="Q19" s="21">
        <v>0</v>
      </c>
      <c r="R19" s="21">
        <v>0</v>
      </c>
      <c r="S19" s="109"/>
      <c r="T19" s="140"/>
      <c r="U19" s="140"/>
      <c r="V19" s="140"/>
      <c r="W19" s="140"/>
      <c r="X19" s="140"/>
      <c r="Y19" s="140"/>
      <c r="Z19" s="140"/>
      <c r="AA19" s="140"/>
    </row>
    <row r="20" spans="1:27" ht="30" x14ac:dyDescent="0.25">
      <c r="A20" s="144"/>
      <c r="B20" s="109"/>
      <c r="C20" s="144"/>
      <c r="D20" s="144"/>
      <c r="E20" s="109"/>
      <c r="F20" s="134"/>
      <c r="G20" s="134"/>
      <c r="H20" s="134"/>
      <c r="I20" s="17" t="s">
        <v>31</v>
      </c>
      <c r="J20" s="23">
        <f>K20+L20+M20+N20+O20+R20</f>
        <v>0</v>
      </c>
      <c r="K20" s="21">
        <v>0</v>
      </c>
      <c r="L20" s="21">
        <v>0</v>
      </c>
      <c r="M20" s="21">
        <v>0</v>
      </c>
      <c r="N20" s="58">
        <v>0</v>
      </c>
      <c r="O20" s="23">
        <v>0</v>
      </c>
      <c r="P20" s="23"/>
      <c r="Q20" s="23"/>
      <c r="R20" s="23">
        <v>0</v>
      </c>
      <c r="S20" s="109"/>
      <c r="T20" s="140"/>
      <c r="U20" s="140"/>
      <c r="V20" s="140"/>
      <c r="W20" s="140"/>
      <c r="X20" s="140"/>
      <c r="Y20" s="140"/>
      <c r="Z20" s="140"/>
      <c r="AA20" s="140"/>
    </row>
    <row r="21" spans="1:27" ht="30" x14ac:dyDescent="0.25">
      <c r="A21" s="144"/>
      <c r="B21" s="129"/>
      <c r="C21" s="144"/>
      <c r="D21" s="144"/>
      <c r="E21" s="129"/>
      <c r="F21" s="135"/>
      <c r="G21" s="135"/>
      <c r="H21" s="135"/>
      <c r="I21" s="9" t="s">
        <v>29</v>
      </c>
      <c r="J21" s="21">
        <f>K21+L21+M21+N21+O21+R21</f>
        <v>2574495.21</v>
      </c>
      <c r="K21" s="21">
        <v>135851</v>
      </c>
      <c r="L21" s="21">
        <v>451911.04</v>
      </c>
      <c r="M21" s="21">
        <v>260563.79</v>
      </c>
      <c r="N21" s="58">
        <v>258667.26</v>
      </c>
      <c r="O21" s="21">
        <v>934152.12</v>
      </c>
      <c r="P21" s="21">
        <v>846150</v>
      </c>
      <c r="Q21" s="21">
        <v>533350</v>
      </c>
      <c r="R21" s="21">
        <v>533350</v>
      </c>
      <c r="S21" s="129"/>
      <c r="T21" s="148"/>
      <c r="U21" s="148"/>
      <c r="V21" s="148"/>
      <c r="W21" s="148"/>
      <c r="X21" s="148"/>
      <c r="Y21" s="148"/>
      <c r="Z21" s="148"/>
      <c r="AA21" s="148"/>
    </row>
    <row r="22" spans="1:27" x14ac:dyDescent="0.25">
      <c r="A22" s="139" t="s">
        <v>64</v>
      </c>
      <c r="B22" s="108" t="s">
        <v>157</v>
      </c>
      <c r="C22" s="144">
        <v>2021</v>
      </c>
      <c r="D22" s="144">
        <v>2026</v>
      </c>
      <c r="E22" s="108" t="s">
        <v>109</v>
      </c>
      <c r="F22" s="133" t="s">
        <v>75</v>
      </c>
      <c r="G22" s="133" t="s">
        <v>76</v>
      </c>
      <c r="H22" s="133" t="s">
        <v>154</v>
      </c>
      <c r="I22" s="9" t="s">
        <v>3</v>
      </c>
      <c r="J22" s="21">
        <f>K22+L22+M22+N22+O22+R22</f>
        <v>333110.7</v>
      </c>
      <c r="K22" s="21">
        <f>K23+K24+K25</f>
        <v>0</v>
      </c>
      <c r="L22" s="21">
        <f t="shared" ref="L22:R22" si="4">L23+L24+L25</f>
        <v>0</v>
      </c>
      <c r="M22" s="21">
        <f t="shared" si="4"/>
        <v>0</v>
      </c>
      <c r="N22" s="21">
        <f t="shared" si="4"/>
        <v>333110.7</v>
      </c>
      <c r="O22" s="21">
        <f t="shared" si="4"/>
        <v>0</v>
      </c>
      <c r="P22" s="21">
        <f t="shared" si="4"/>
        <v>0</v>
      </c>
      <c r="Q22" s="21">
        <f t="shared" si="4"/>
        <v>0</v>
      </c>
      <c r="R22" s="21">
        <f t="shared" si="4"/>
        <v>0</v>
      </c>
      <c r="S22" s="64"/>
      <c r="T22" s="65"/>
      <c r="U22" s="65"/>
      <c r="V22" s="65"/>
      <c r="W22" s="65"/>
      <c r="X22" s="65"/>
      <c r="Y22" s="65"/>
      <c r="Z22" s="65"/>
      <c r="AA22" s="65"/>
    </row>
    <row r="23" spans="1:27" ht="30" x14ac:dyDescent="0.25">
      <c r="A23" s="140"/>
      <c r="B23" s="109"/>
      <c r="C23" s="144"/>
      <c r="D23" s="144"/>
      <c r="E23" s="109"/>
      <c r="F23" s="134"/>
      <c r="G23" s="134"/>
      <c r="H23" s="134"/>
      <c r="I23" s="9" t="s">
        <v>28</v>
      </c>
      <c r="J23" s="21">
        <f t="shared" ref="J23:J25" si="5">K23+L23+M23+N23+O23+R23</f>
        <v>0</v>
      </c>
      <c r="K23" s="21">
        <v>0</v>
      </c>
      <c r="L23" s="21">
        <v>0</v>
      </c>
      <c r="M23" s="21">
        <v>0</v>
      </c>
      <c r="N23" s="58">
        <v>0</v>
      </c>
      <c r="O23" s="21">
        <v>0</v>
      </c>
      <c r="P23" s="21"/>
      <c r="Q23" s="21"/>
      <c r="R23" s="21">
        <v>0</v>
      </c>
      <c r="S23" s="64"/>
      <c r="T23" s="65"/>
      <c r="U23" s="65"/>
      <c r="V23" s="65"/>
      <c r="W23" s="65"/>
      <c r="X23" s="65"/>
      <c r="Y23" s="65"/>
      <c r="Z23" s="65"/>
      <c r="AA23" s="65"/>
    </row>
    <row r="24" spans="1:27" ht="30" x14ac:dyDescent="0.25">
      <c r="A24" s="140"/>
      <c r="B24" s="109"/>
      <c r="C24" s="144"/>
      <c r="D24" s="144"/>
      <c r="E24" s="109"/>
      <c r="F24" s="134"/>
      <c r="G24" s="134"/>
      <c r="H24" s="134"/>
      <c r="I24" s="9" t="s">
        <v>31</v>
      </c>
      <c r="J24" s="21">
        <f t="shared" si="5"/>
        <v>0</v>
      </c>
      <c r="K24" s="21">
        <v>0</v>
      </c>
      <c r="L24" s="21">
        <v>0</v>
      </c>
      <c r="M24" s="21">
        <v>0</v>
      </c>
      <c r="N24" s="58">
        <v>0</v>
      </c>
      <c r="O24" s="21">
        <v>0</v>
      </c>
      <c r="P24" s="21"/>
      <c r="Q24" s="21"/>
      <c r="R24" s="21">
        <v>0</v>
      </c>
      <c r="S24" s="64"/>
      <c r="T24" s="65"/>
      <c r="U24" s="65"/>
      <c r="V24" s="65"/>
      <c r="W24" s="65"/>
      <c r="X24" s="65"/>
      <c r="Y24" s="65"/>
      <c r="Z24" s="65"/>
      <c r="AA24" s="65"/>
    </row>
    <row r="25" spans="1:27" ht="30" x14ac:dyDescent="0.25">
      <c r="A25" s="148"/>
      <c r="B25" s="129"/>
      <c r="C25" s="144"/>
      <c r="D25" s="144"/>
      <c r="E25" s="129"/>
      <c r="F25" s="135"/>
      <c r="G25" s="135"/>
      <c r="H25" s="135"/>
      <c r="I25" s="9" t="s">
        <v>29</v>
      </c>
      <c r="J25" s="21">
        <f t="shared" si="5"/>
        <v>333110.7</v>
      </c>
      <c r="K25" s="21">
        <v>0</v>
      </c>
      <c r="L25" s="21">
        <v>0</v>
      </c>
      <c r="M25" s="21">
        <v>0</v>
      </c>
      <c r="N25" s="58">
        <v>333110.7</v>
      </c>
      <c r="O25" s="21">
        <v>0</v>
      </c>
      <c r="P25" s="21"/>
      <c r="Q25" s="21"/>
      <c r="R25" s="21">
        <v>0</v>
      </c>
      <c r="S25" s="64"/>
      <c r="T25" s="65"/>
      <c r="U25" s="65"/>
      <c r="V25" s="65"/>
      <c r="W25" s="65"/>
      <c r="X25" s="65"/>
      <c r="Y25" s="65"/>
      <c r="Z25" s="65"/>
      <c r="AA25" s="65"/>
    </row>
    <row r="26" spans="1:27" ht="23.25" customHeight="1" x14ac:dyDescent="0.25">
      <c r="A26" s="144" t="s">
        <v>66</v>
      </c>
      <c r="B26" s="108" t="s">
        <v>156</v>
      </c>
      <c r="C26" s="144">
        <v>2020</v>
      </c>
      <c r="D26" s="144">
        <v>2025</v>
      </c>
      <c r="E26" s="108" t="s">
        <v>109</v>
      </c>
      <c r="F26" s="133" t="s">
        <v>75</v>
      </c>
      <c r="G26" s="133" t="s">
        <v>76</v>
      </c>
      <c r="H26" s="133" t="s">
        <v>154</v>
      </c>
      <c r="I26" s="9" t="s">
        <v>3</v>
      </c>
      <c r="J26" s="21">
        <f>J27+J28+J29</f>
        <v>570444.72</v>
      </c>
      <c r="K26" s="21">
        <f>K27+K28+K29</f>
        <v>362694.72</v>
      </c>
      <c r="L26" s="21">
        <f t="shared" ref="L26:R26" si="6">L27+L28+L29</f>
        <v>0</v>
      </c>
      <c r="M26" s="21">
        <f t="shared" si="6"/>
        <v>0</v>
      </c>
      <c r="N26" s="58">
        <f t="shared" si="6"/>
        <v>207750</v>
      </c>
      <c r="O26" s="21">
        <f t="shared" si="6"/>
        <v>0</v>
      </c>
      <c r="P26" s="21">
        <f t="shared" si="6"/>
        <v>0</v>
      </c>
      <c r="Q26" s="21">
        <f t="shared" si="6"/>
        <v>0</v>
      </c>
      <c r="R26" s="21">
        <f t="shared" si="6"/>
        <v>0</v>
      </c>
      <c r="S26" s="108"/>
      <c r="T26" s="139" t="s">
        <v>105</v>
      </c>
      <c r="U26" s="139"/>
      <c r="V26" s="139"/>
      <c r="W26" s="139"/>
      <c r="X26" s="139"/>
      <c r="Y26" s="139"/>
      <c r="Z26" s="139"/>
      <c r="AA26" s="139"/>
    </row>
    <row r="27" spans="1:27" ht="30" x14ac:dyDescent="0.25">
      <c r="A27" s="144"/>
      <c r="B27" s="109"/>
      <c r="C27" s="144"/>
      <c r="D27" s="144"/>
      <c r="E27" s="109"/>
      <c r="F27" s="134"/>
      <c r="G27" s="134"/>
      <c r="H27" s="134"/>
      <c r="I27" s="9" t="s">
        <v>28</v>
      </c>
      <c r="J27" s="21">
        <f>K27+L27+M27+N27+O27+R27</f>
        <v>0</v>
      </c>
      <c r="K27" s="21">
        <v>0</v>
      </c>
      <c r="L27" s="21">
        <v>0</v>
      </c>
      <c r="M27" s="21">
        <v>0</v>
      </c>
      <c r="N27" s="58">
        <v>0</v>
      </c>
      <c r="O27" s="21">
        <v>0</v>
      </c>
      <c r="P27" s="21"/>
      <c r="Q27" s="21"/>
      <c r="R27" s="21">
        <v>0</v>
      </c>
      <c r="S27" s="109"/>
      <c r="T27" s="140"/>
      <c r="U27" s="140"/>
      <c r="V27" s="140"/>
      <c r="W27" s="140"/>
      <c r="X27" s="140"/>
      <c r="Y27" s="140"/>
      <c r="Z27" s="140"/>
      <c r="AA27" s="140"/>
    </row>
    <row r="28" spans="1:27" ht="30" x14ac:dyDescent="0.25">
      <c r="A28" s="144"/>
      <c r="B28" s="109"/>
      <c r="C28" s="144"/>
      <c r="D28" s="144"/>
      <c r="E28" s="109"/>
      <c r="F28" s="134"/>
      <c r="G28" s="134"/>
      <c r="H28" s="134"/>
      <c r="I28" s="17" t="s">
        <v>31</v>
      </c>
      <c r="J28" s="23">
        <f>K28+L28+M28+N28+O28+R28</f>
        <v>0</v>
      </c>
      <c r="K28" s="21">
        <v>0</v>
      </c>
      <c r="L28" s="21">
        <v>0</v>
      </c>
      <c r="M28" s="21">
        <v>0</v>
      </c>
      <c r="N28" s="58">
        <v>0</v>
      </c>
      <c r="O28" s="23">
        <v>0</v>
      </c>
      <c r="P28" s="23"/>
      <c r="Q28" s="23"/>
      <c r="R28" s="23">
        <v>0</v>
      </c>
      <c r="S28" s="109"/>
      <c r="T28" s="140"/>
      <c r="U28" s="140"/>
      <c r="V28" s="140"/>
      <c r="W28" s="140"/>
      <c r="X28" s="140"/>
      <c r="Y28" s="140"/>
      <c r="Z28" s="140"/>
      <c r="AA28" s="140"/>
    </row>
    <row r="29" spans="1:27" ht="30" x14ac:dyDescent="0.25">
      <c r="A29" s="144"/>
      <c r="B29" s="129"/>
      <c r="C29" s="144"/>
      <c r="D29" s="144"/>
      <c r="E29" s="129"/>
      <c r="F29" s="135"/>
      <c r="G29" s="135"/>
      <c r="H29" s="135"/>
      <c r="I29" s="9" t="s">
        <v>29</v>
      </c>
      <c r="J29" s="21">
        <f>K29+L29+M29+N29+O29+R29</f>
        <v>570444.72</v>
      </c>
      <c r="K29" s="21">
        <v>362694.72</v>
      </c>
      <c r="L29" s="21">
        <v>0</v>
      </c>
      <c r="M29" s="21">
        <v>0</v>
      </c>
      <c r="N29" s="58">
        <v>207750</v>
      </c>
      <c r="O29" s="21">
        <v>0</v>
      </c>
      <c r="P29" s="21"/>
      <c r="Q29" s="21"/>
      <c r="R29" s="21">
        <v>0</v>
      </c>
      <c r="S29" s="129"/>
      <c r="T29" s="148"/>
      <c r="U29" s="148"/>
      <c r="V29" s="148"/>
      <c r="W29" s="148"/>
      <c r="X29" s="148"/>
      <c r="Y29" s="148"/>
      <c r="Z29" s="148"/>
      <c r="AA29" s="148"/>
    </row>
    <row r="30" spans="1:27" x14ac:dyDescent="0.25">
      <c r="A30" s="191">
        <v>0</v>
      </c>
      <c r="B30" s="192"/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2"/>
      <c r="V30" s="192"/>
      <c r="W30" s="192"/>
      <c r="X30" s="192"/>
      <c r="Y30" s="192"/>
      <c r="Z30" s="192"/>
      <c r="AA30" s="192"/>
    </row>
    <row r="31" spans="1:27" ht="23.25" customHeight="1" x14ac:dyDescent="0.25">
      <c r="A31" s="105">
        <v>2</v>
      </c>
      <c r="B31" s="111" t="s">
        <v>141</v>
      </c>
      <c r="C31" s="105">
        <v>2020</v>
      </c>
      <c r="D31" s="105">
        <v>2025</v>
      </c>
      <c r="E31" s="108" t="s">
        <v>109</v>
      </c>
      <c r="F31" s="126" t="s">
        <v>75</v>
      </c>
      <c r="G31" s="126" t="s">
        <v>76</v>
      </c>
      <c r="H31" s="105">
        <v>134002</v>
      </c>
      <c r="I31" s="17" t="s">
        <v>3</v>
      </c>
      <c r="J31" s="23">
        <f>J32+J33+J34</f>
        <v>3411496.8</v>
      </c>
      <c r="K31" s="21">
        <f>K32+K33+K34</f>
        <v>3411496.8</v>
      </c>
      <c r="L31" s="21">
        <f>L34+L36+L40+L44</f>
        <v>2030871.6</v>
      </c>
      <c r="M31" s="21">
        <f t="shared" ref="M31:R31" si="7">M32+M33+M34</f>
        <v>870648.99</v>
      </c>
      <c r="N31" s="58">
        <f>N32+N33+N34</f>
        <v>1108788.3400000001</v>
      </c>
      <c r="O31" s="23">
        <f>O32+O33+O34+O35</f>
        <v>1100710.58</v>
      </c>
      <c r="P31" s="23">
        <f t="shared" si="7"/>
        <v>728050</v>
      </c>
      <c r="Q31" s="23">
        <f t="shared" si="7"/>
        <v>981850</v>
      </c>
      <c r="R31" s="23">
        <f t="shared" si="7"/>
        <v>981850</v>
      </c>
      <c r="S31" s="111" t="s">
        <v>74</v>
      </c>
      <c r="T31" s="105"/>
      <c r="U31" s="105"/>
      <c r="V31" s="105"/>
      <c r="W31" s="105"/>
      <c r="X31" s="105"/>
      <c r="Y31" s="105"/>
      <c r="Z31" s="105"/>
      <c r="AA31" s="105"/>
    </row>
    <row r="32" spans="1:27" ht="30" x14ac:dyDescent="0.25">
      <c r="A32" s="106"/>
      <c r="B32" s="112"/>
      <c r="C32" s="106"/>
      <c r="D32" s="106"/>
      <c r="E32" s="109"/>
      <c r="F32" s="127"/>
      <c r="G32" s="127"/>
      <c r="H32" s="106"/>
      <c r="I32" s="18" t="s">
        <v>28</v>
      </c>
      <c r="J32" s="23">
        <f t="shared" ref="J32:R33" si="8">J37+J41</f>
        <v>2912050.9</v>
      </c>
      <c r="K32" s="21">
        <f t="shared" si="8"/>
        <v>2912050.9</v>
      </c>
      <c r="L32" s="21">
        <f t="shared" si="8"/>
        <v>0</v>
      </c>
      <c r="M32" s="21">
        <f t="shared" si="8"/>
        <v>0</v>
      </c>
      <c r="N32" s="58">
        <f t="shared" si="8"/>
        <v>0</v>
      </c>
      <c r="O32" s="23">
        <f t="shared" si="8"/>
        <v>0</v>
      </c>
      <c r="P32" s="23">
        <f t="shared" si="8"/>
        <v>0</v>
      </c>
      <c r="Q32" s="23">
        <f t="shared" si="8"/>
        <v>0</v>
      </c>
      <c r="R32" s="23">
        <f t="shared" si="8"/>
        <v>0</v>
      </c>
      <c r="S32" s="112"/>
      <c r="T32" s="106"/>
      <c r="U32" s="106"/>
      <c r="V32" s="106"/>
      <c r="W32" s="106"/>
      <c r="X32" s="106"/>
      <c r="Y32" s="106"/>
      <c r="Z32" s="106"/>
      <c r="AA32" s="106"/>
    </row>
    <row r="33" spans="1:27" ht="30" x14ac:dyDescent="0.25">
      <c r="A33" s="106"/>
      <c r="B33" s="112"/>
      <c r="C33" s="106"/>
      <c r="D33" s="106"/>
      <c r="E33" s="109"/>
      <c r="F33" s="127"/>
      <c r="G33" s="127"/>
      <c r="H33" s="106"/>
      <c r="I33" s="17" t="s">
        <v>31</v>
      </c>
      <c r="J33" s="23">
        <f>J38+J42</f>
        <v>0</v>
      </c>
      <c r="K33" s="21">
        <f t="shared" si="8"/>
        <v>0</v>
      </c>
      <c r="L33" s="21">
        <f t="shared" si="8"/>
        <v>0</v>
      </c>
      <c r="M33" s="21">
        <f t="shared" si="8"/>
        <v>0</v>
      </c>
      <c r="N33" s="58">
        <f t="shared" si="8"/>
        <v>0</v>
      </c>
      <c r="O33" s="23">
        <f t="shared" si="8"/>
        <v>0</v>
      </c>
      <c r="P33" s="23">
        <f t="shared" si="8"/>
        <v>0</v>
      </c>
      <c r="Q33" s="23">
        <f t="shared" si="8"/>
        <v>0</v>
      </c>
      <c r="R33" s="23">
        <f t="shared" si="8"/>
        <v>0</v>
      </c>
      <c r="S33" s="112"/>
      <c r="T33" s="106"/>
      <c r="U33" s="106"/>
      <c r="V33" s="106"/>
      <c r="W33" s="106"/>
      <c r="X33" s="106"/>
      <c r="Y33" s="106"/>
      <c r="Z33" s="106"/>
      <c r="AA33" s="106"/>
    </row>
    <row r="34" spans="1:27" ht="30" x14ac:dyDescent="0.25">
      <c r="A34" s="106"/>
      <c r="B34" s="112"/>
      <c r="C34" s="106"/>
      <c r="D34" s="106"/>
      <c r="E34" s="109"/>
      <c r="F34" s="127"/>
      <c r="G34" s="127"/>
      <c r="H34" s="106"/>
      <c r="I34" s="18" t="s">
        <v>29</v>
      </c>
      <c r="J34" s="23">
        <f>J39+J43</f>
        <v>499445.9</v>
      </c>
      <c r="K34" s="21">
        <v>499445.9</v>
      </c>
      <c r="L34" s="21">
        <v>460280.4</v>
      </c>
      <c r="M34" s="21">
        <v>870648.99</v>
      </c>
      <c r="N34" s="58">
        <f>N63+N59+N55+N51+N47+N43+N39</f>
        <v>1108788.3400000001</v>
      </c>
      <c r="O34" s="23">
        <v>991910.58</v>
      </c>
      <c r="P34" s="23">
        <v>728050</v>
      </c>
      <c r="Q34" s="23">
        <v>981850</v>
      </c>
      <c r="R34" s="23">
        <v>981850</v>
      </c>
      <c r="S34" s="113"/>
      <c r="T34" s="107"/>
      <c r="U34" s="107"/>
      <c r="V34" s="107"/>
      <c r="W34" s="107"/>
      <c r="X34" s="107"/>
      <c r="Y34" s="107"/>
      <c r="Z34" s="107"/>
      <c r="AA34" s="107"/>
    </row>
    <row r="35" spans="1:27" ht="30" x14ac:dyDescent="0.25">
      <c r="A35" s="107"/>
      <c r="B35" s="113"/>
      <c r="C35" s="107"/>
      <c r="D35" s="107"/>
      <c r="E35" s="129"/>
      <c r="F35" s="128"/>
      <c r="G35" s="128"/>
      <c r="H35" s="107"/>
      <c r="I35" s="18" t="s">
        <v>163</v>
      </c>
      <c r="J35" s="23">
        <f>K35+L35+M35+N35+O35+P35+Q35+R35</f>
        <v>108800</v>
      </c>
      <c r="K35" s="21"/>
      <c r="L35" s="21"/>
      <c r="M35" s="21"/>
      <c r="N35" s="58"/>
      <c r="O35" s="23">
        <v>108800</v>
      </c>
      <c r="P35" s="23"/>
      <c r="Q35" s="23"/>
      <c r="R35" s="23"/>
      <c r="S35" s="73"/>
      <c r="T35" s="72"/>
      <c r="U35" s="72"/>
      <c r="V35" s="72"/>
      <c r="W35" s="72"/>
      <c r="X35" s="72"/>
      <c r="Y35" s="72"/>
      <c r="Z35" s="72"/>
      <c r="AA35" s="72"/>
    </row>
    <row r="36" spans="1:27" ht="23.25" customHeight="1" x14ac:dyDescent="0.25">
      <c r="A36" s="126" t="s">
        <v>44</v>
      </c>
      <c r="B36" s="111" t="s">
        <v>135</v>
      </c>
      <c r="C36" s="105">
        <v>2020</v>
      </c>
      <c r="D36" s="105">
        <v>2025</v>
      </c>
      <c r="E36" s="108" t="s">
        <v>109</v>
      </c>
      <c r="F36" s="126" t="s">
        <v>75</v>
      </c>
      <c r="G36" s="126" t="s">
        <v>76</v>
      </c>
      <c r="H36" s="105">
        <v>134002</v>
      </c>
      <c r="I36" s="17" t="s">
        <v>3</v>
      </c>
      <c r="J36" s="23">
        <f>J37+J38+J39</f>
        <v>2811624</v>
      </c>
      <c r="K36" s="21">
        <f>K37+K38+K39</f>
        <v>2811624</v>
      </c>
      <c r="L36" s="21">
        <f t="shared" ref="L36:Q36" si="9">L37+L38+L39</f>
        <v>0</v>
      </c>
      <c r="M36" s="21">
        <f t="shared" si="9"/>
        <v>0</v>
      </c>
      <c r="N36" s="58">
        <f t="shared" si="9"/>
        <v>0</v>
      </c>
      <c r="O36" s="23">
        <f t="shared" si="9"/>
        <v>0</v>
      </c>
      <c r="P36" s="23">
        <f t="shared" si="9"/>
        <v>0</v>
      </c>
      <c r="Q36" s="23">
        <f t="shared" si="9"/>
        <v>0</v>
      </c>
      <c r="R36" s="23">
        <v>385200</v>
      </c>
      <c r="S36" s="111" t="s">
        <v>139</v>
      </c>
      <c r="T36" s="105" t="s">
        <v>140</v>
      </c>
      <c r="U36" s="105">
        <v>2850</v>
      </c>
      <c r="V36" s="105">
        <v>2850</v>
      </c>
      <c r="W36" s="105"/>
      <c r="X36" s="105"/>
      <c r="Y36" s="105"/>
      <c r="Z36" s="105"/>
      <c r="AA36" s="105"/>
    </row>
    <row r="37" spans="1:27" ht="30" x14ac:dyDescent="0.25">
      <c r="A37" s="189"/>
      <c r="B37" s="143"/>
      <c r="C37" s="106"/>
      <c r="D37" s="106"/>
      <c r="E37" s="109"/>
      <c r="F37" s="189"/>
      <c r="G37" s="189"/>
      <c r="H37" s="176"/>
      <c r="I37" s="18" t="s">
        <v>28</v>
      </c>
      <c r="J37" s="23">
        <f>K37+L37+M37+N37+O37+R37</f>
        <v>2400000</v>
      </c>
      <c r="K37" s="21">
        <v>2400000</v>
      </c>
      <c r="L37" s="21">
        <v>0</v>
      </c>
      <c r="M37" s="21">
        <v>0</v>
      </c>
      <c r="N37" s="58">
        <v>0</v>
      </c>
      <c r="O37" s="23">
        <v>0</v>
      </c>
      <c r="P37" s="23">
        <v>0</v>
      </c>
      <c r="Q37" s="23">
        <v>0</v>
      </c>
      <c r="R37" s="23">
        <v>0</v>
      </c>
      <c r="S37" s="112"/>
      <c r="T37" s="176"/>
      <c r="U37" s="176"/>
      <c r="V37" s="176"/>
      <c r="W37" s="176"/>
      <c r="X37" s="176"/>
      <c r="Y37" s="176"/>
      <c r="Z37" s="176"/>
      <c r="AA37" s="176"/>
    </row>
    <row r="38" spans="1:27" ht="40.5" customHeight="1" x14ac:dyDescent="0.25">
      <c r="A38" s="189"/>
      <c r="B38" s="143"/>
      <c r="C38" s="106"/>
      <c r="D38" s="106"/>
      <c r="E38" s="109"/>
      <c r="F38" s="189"/>
      <c r="G38" s="189"/>
      <c r="H38" s="176"/>
      <c r="I38" s="17" t="s">
        <v>31</v>
      </c>
      <c r="J38" s="23">
        <f>K38+L38+M38+N38+O38+R38</f>
        <v>0</v>
      </c>
      <c r="K38" s="21">
        <v>0</v>
      </c>
      <c r="L38" s="21">
        <v>0</v>
      </c>
      <c r="M38" s="21">
        <v>0</v>
      </c>
      <c r="N38" s="58">
        <v>0</v>
      </c>
      <c r="O38" s="23">
        <v>0</v>
      </c>
      <c r="P38" s="23"/>
      <c r="Q38" s="23"/>
      <c r="R38" s="23">
        <v>0</v>
      </c>
      <c r="S38" s="112"/>
      <c r="T38" s="176"/>
      <c r="U38" s="176"/>
      <c r="V38" s="176"/>
      <c r="W38" s="176"/>
      <c r="X38" s="176"/>
      <c r="Y38" s="176"/>
      <c r="Z38" s="176"/>
      <c r="AA38" s="176"/>
    </row>
    <row r="39" spans="1:27" ht="30" x14ac:dyDescent="0.25">
      <c r="A39" s="190"/>
      <c r="B39" s="110"/>
      <c r="C39" s="107"/>
      <c r="D39" s="107"/>
      <c r="E39" s="129"/>
      <c r="F39" s="190"/>
      <c r="G39" s="190"/>
      <c r="H39" s="145"/>
      <c r="I39" s="18" t="s">
        <v>29</v>
      </c>
      <c r="J39" s="23">
        <f>K39+L39+M39+N39+O39+R39</f>
        <v>411624</v>
      </c>
      <c r="K39" s="21">
        <v>411624</v>
      </c>
      <c r="L39" s="21">
        <v>0</v>
      </c>
      <c r="M39" s="21">
        <v>0</v>
      </c>
      <c r="N39" s="58">
        <v>0</v>
      </c>
      <c r="O39" s="23">
        <v>0</v>
      </c>
      <c r="P39" s="23"/>
      <c r="Q39" s="23"/>
      <c r="R39" s="23">
        <v>0</v>
      </c>
      <c r="S39" s="113"/>
      <c r="T39" s="145"/>
      <c r="U39" s="145"/>
      <c r="V39" s="145"/>
      <c r="W39" s="145"/>
      <c r="X39" s="145"/>
      <c r="Y39" s="145"/>
      <c r="Z39" s="145"/>
      <c r="AA39" s="145"/>
    </row>
    <row r="40" spans="1:27" ht="23.25" customHeight="1" x14ac:dyDescent="0.25">
      <c r="A40" s="105" t="s">
        <v>47</v>
      </c>
      <c r="B40" s="111" t="s">
        <v>136</v>
      </c>
      <c r="C40" s="105">
        <v>2020</v>
      </c>
      <c r="D40" s="105">
        <v>2025</v>
      </c>
      <c r="E40" s="108" t="s">
        <v>109</v>
      </c>
      <c r="F40" s="130" t="s">
        <v>75</v>
      </c>
      <c r="G40" s="130" t="s">
        <v>76</v>
      </c>
      <c r="H40" s="130" t="s">
        <v>155</v>
      </c>
      <c r="I40" s="17" t="s">
        <v>3</v>
      </c>
      <c r="J40" s="23">
        <f>J41+J42+J43</f>
        <v>599872.80000000005</v>
      </c>
      <c r="K40" s="21">
        <f>K41+K42+K43</f>
        <v>599872.80000000005</v>
      </c>
      <c r="L40" s="21">
        <f t="shared" ref="L40:R40" si="10">L41+L42+L43</f>
        <v>0</v>
      </c>
      <c r="M40" s="21">
        <f t="shared" si="10"/>
        <v>0</v>
      </c>
      <c r="N40" s="58">
        <f t="shared" si="10"/>
        <v>0</v>
      </c>
      <c r="O40" s="23">
        <f t="shared" si="10"/>
        <v>0</v>
      </c>
      <c r="P40" s="23">
        <f t="shared" si="10"/>
        <v>0</v>
      </c>
      <c r="Q40" s="23">
        <f t="shared" si="10"/>
        <v>0</v>
      </c>
      <c r="R40" s="23">
        <f t="shared" si="10"/>
        <v>0</v>
      </c>
      <c r="S40" s="111" t="s">
        <v>139</v>
      </c>
      <c r="T40" s="105" t="s">
        <v>140</v>
      </c>
      <c r="U40" s="105">
        <v>474</v>
      </c>
      <c r="V40" s="105">
        <v>474</v>
      </c>
      <c r="W40" s="105"/>
      <c r="X40" s="114"/>
      <c r="Y40" s="105"/>
      <c r="Z40" s="105"/>
      <c r="AA40" s="105"/>
    </row>
    <row r="41" spans="1:27" ht="30" x14ac:dyDescent="0.25">
      <c r="A41" s="106"/>
      <c r="B41" s="143"/>
      <c r="C41" s="106"/>
      <c r="D41" s="106"/>
      <c r="E41" s="109"/>
      <c r="F41" s="131"/>
      <c r="G41" s="131"/>
      <c r="H41" s="131"/>
      <c r="I41" s="17" t="s">
        <v>28</v>
      </c>
      <c r="J41" s="23">
        <f>K41+L41+M41+N41+O41+R41</f>
        <v>512050.9</v>
      </c>
      <c r="K41" s="21">
        <v>512050.9</v>
      </c>
      <c r="L41" s="21">
        <v>0</v>
      </c>
      <c r="M41" s="21">
        <v>0</v>
      </c>
      <c r="N41" s="58">
        <v>0</v>
      </c>
      <c r="O41" s="23">
        <v>0</v>
      </c>
      <c r="P41" s="23"/>
      <c r="Q41" s="23"/>
      <c r="R41" s="23">
        <v>0</v>
      </c>
      <c r="S41" s="112"/>
      <c r="T41" s="106"/>
      <c r="U41" s="106"/>
      <c r="V41" s="106"/>
      <c r="W41" s="106"/>
      <c r="X41" s="115"/>
      <c r="Y41" s="106"/>
      <c r="Z41" s="106"/>
      <c r="AA41" s="106"/>
    </row>
    <row r="42" spans="1:27" ht="30" x14ac:dyDescent="0.25">
      <c r="A42" s="106"/>
      <c r="B42" s="143"/>
      <c r="C42" s="106"/>
      <c r="D42" s="106"/>
      <c r="E42" s="109"/>
      <c r="F42" s="131"/>
      <c r="G42" s="131"/>
      <c r="H42" s="131"/>
      <c r="I42" s="17" t="s">
        <v>31</v>
      </c>
      <c r="J42" s="23">
        <f>K42+L42+M42+N42+O42+R42</f>
        <v>0</v>
      </c>
      <c r="K42" s="23">
        <v>0</v>
      </c>
      <c r="L42" s="21">
        <v>0</v>
      </c>
      <c r="M42" s="21">
        <v>0</v>
      </c>
      <c r="N42" s="58">
        <v>0</v>
      </c>
      <c r="O42" s="23">
        <v>0</v>
      </c>
      <c r="P42" s="23"/>
      <c r="Q42" s="23"/>
      <c r="R42" s="23">
        <v>0</v>
      </c>
      <c r="S42" s="112"/>
      <c r="T42" s="106"/>
      <c r="U42" s="106"/>
      <c r="V42" s="106"/>
      <c r="W42" s="106"/>
      <c r="X42" s="115"/>
      <c r="Y42" s="106"/>
      <c r="Z42" s="106"/>
      <c r="AA42" s="106"/>
    </row>
    <row r="43" spans="1:27" ht="30" x14ac:dyDescent="0.25">
      <c r="A43" s="107"/>
      <c r="B43" s="110"/>
      <c r="C43" s="107"/>
      <c r="D43" s="107"/>
      <c r="E43" s="129"/>
      <c r="F43" s="132"/>
      <c r="G43" s="132"/>
      <c r="H43" s="132"/>
      <c r="I43" s="17" t="s">
        <v>29</v>
      </c>
      <c r="J43" s="23">
        <f>K43+L43+M43+N43+O43+R43</f>
        <v>87821.9</v>
      </c>
      <c r="K43" s="23">
        <v>87821.9</v>
      </c>
      <c r="L43" s="21">
        <v>0</v>
      </c>
      <c r="M43" s="21">
        <v>0</v>
      </c>
      <c r="N43" s="58">
        <v>0</v>
      </c>
      <c r="O43" s="23">
        <v>0</v>
      </c>
      <c r="P43" s="23"/>
      <c r="Q43" s="23"/>
      <c r="R43" s="23">
        <v>0</v>
      </c>
      <c r="S43" s="113"/>
      <c r="T43" s="107"/>
      <c r="U43" s="107"/>
      <c r="V43" s="107"/>
      <c r="W43" s="107"/>
      <c r="X43" s="116"/>
      <c r="Y43" s="107"/>
      <c r="Z43" s="107"/>
      <c r="AA43" s="107"/>
    </row>
    <row r="44" spans="1:27" ht="27" customHeight="1" x14ac:dyDescent="0.25">
      <c r="A44" s="188" t="s">
        <v>142</v>
      </c>
      <c r="B44" s="111" t="s">
        <v>138</v>
      </c>
      <c r="C44" s="105">
        <v>2020</v>
      </c>
      <c r="D44" s="105">
        <v>2025</v>
      </c>
      <c r="E44" s="108" t="s">
        <v>109</v>
      </c>
      <c r="F44" s="130" t="s">
        <v>75</v>
      </c>
      <c r="G44" s="130" t="s">
        <v>76</v>
      </c>
      <c r="H44" s="130" t="s">
        <v>155</v>
      </c>
      <c r="I44" s="17" t="s">
        <v>3</v>
      </c>
      <c r="J44" s="23">
        <v>0</v>
      </c>
      <c r="K44" s="23">
        <v>0</v>
      </c>
      <c r="L44" s="21">
        <f>L45+L47</f>
        <v>1570591.2</v>
      </c>
      <c r="M44" s="21">
        <f t="shared" ref="M44:R44" si="11">M45+M46+M47</f>
        <v>0</v>
      </c>
      <c r="N44" s="58">
        <f t="shared" si="11"/>
        <v>0</v>
      </c>
      <c r="O44" s="23">
        <f t="shared" si="11"/>
        <v>0</v>
      </c>
      <c r="P44" s="23">
        <f t="shared" si="11"/>
        <v>0</v>
      </c>
      <c r="Q44" s="23">
        <f t="shared" si="11"/>
        <v>0</v>
      </c>
      <c r="R44" s="23">
        <f t="shared" si="11"/>
        <v>0</v>
      </c>
      <c r="S44" s="111" t="s">
        <v>139</v>
      </c>
      <c r="T44" s="105" t="s">
        <v>140</v>
      </c>
      <c r="U44" s="105">
        <v>1641</v>
      </c>
      <c r="V44" s="105"/>
      <c r="W44" s="105">
        <v>1641</v>
      </c>
      <c r="X44" s="49"/>
      <c r="Y44" s="105"/>
      <c r="Z44" s="105"/>
      <c r="AA44" s="105"/>
    </row>
    <row r="45" spans="1:27" ht="30" x14ac:dyDescent="0.25">
      <c r="A45" s="106"/>
      <c r="B45" s="143"/>
      <c r="C45" s="106"/>
      <c r="D45" s="106"/>
      <c r="E45" s="109"/>
      <c r="F45" s="131"/>
      <c r="G45" s="131"/>
      <c r="H45" s="131"/>
      <c r="I45" s="17" t="s">
        <v>28</v>
      </c>
      <c r="J45" s="23">
        <v>0</v>
      </c>
      <c r="K45" s="23">
        <v>0</v>
      </c>
      <c r="L45" s="21">
        <v>1492061.64</v>
      </c>
      <c r="M45" s="21">
        <v>0</v>
      </c>
      <c r="N45" s="58">
        <v>0</v>
      </c>
      <c r="O45" s="23">
        <v>0</v>
      </c>
      <c r="P45" s="23"/>
      <c r="Q45" s="23"/>
      <c r="R45" s="23">
        <v>0</v>
      </c>
      <c r="S45" s="112"/>
      <c r="T45" s="106"/>
      <c r="U45" s="106"/>
      <c r="V45" s="106"/>
      <c r="W45" s="106"/>
      <c r="X45" s="49"/>
      <c r="Y45" s="106"/>
      <c r="Z45" s="106"/>
      <c r="AA45" s="106"/>
    </row>
    <row r="46" spans="1:27" ht="36.75" customHeight="1" x14ac:dyDescent="0.25">
      <c r="A46" s="106"/>
      <c r="B46" s="143"/>
      <c r="C46" s="106"/>
      <c r="D46" s="106"/>
      <c r="E46" s="109"/>
      <c r="F46" s="131"/>
      <c r="G46" s="131"/>
      <c r="H46" s="131"/>
      <c r="I46" s="17" t="s">
        <v>31</v>
      </c>
      <c r="J46" s="23">
        <v>0</v>
      </c>
      <c r="K46" s="23">
        <v>0</v>
      </c>
      <c r="L46" s="21">
        <v>0</v>
      </c>
      <c r="M46" s="21">
        <v>0</v>
      </c>
      <c r="N46" s="58">
        <v>0</v>
      </c>
      <c r="O46" s="23">
        <v>0</v>
      </c>
      <c r="P46" s="23"/>
      <c r="Q46" s="23"/>
      <c r="R46" s="23">
        <v>0</v>
      </c>
      <c r="S46" s="112"/>
      <c r="T46" s="106"/>
      <c r="U46" s="106"/>
      <c r="V46" s="106"/>
      <c r="W46" s="106"/>
      <c r="X46" s="49"/>
      <c r="Y46" s="106"/>
      <c r="Z46" s="106"/>
      <c r="AA46" s="106"/>
    </row>
    <row r="47" spans="1:27" ht="33" customHeight="1" x14ac:dyDescent="0.25">
      <c r="A47" s="107"/>
      <c r="B47" s="110"/>
      <c r="C47" s="107"/>
      <c r="D47" s="107"/>
      <c r="E47" s="129"/>
      <c r="F47" s="132"/>
      <c r="G47" s="132"/>
      <c r="H47" s="132"/>
      <c r="I47" s="17" t="s">
        <v>29</v>
      </c>
      <c r="J47" s="23">
        <v>0</v>
      </c>
      <c r="K47" s="23">
        <v>0</v>
      </c>
      <c r="L47" s="21">
        <v>78529.56</v>
      </c>
      <c r="M47" s="21">
        <v>0</v>
      </c>
      <c r="N47" s="58">
        <v>0</v>
      </c>
      <c r="O47" s="23">
        <v>0</v>
      </c>
      <c r="P47" s="23"/>
      <c r="Q47" s="23"/>
      <c r="R47" s="23">
        <v>0</v>
      </c>
      <c r="S47" s="113"/>
      <c r="T47" s="107"/>
      <c r="U47" s="107"/>
      <c r="V47" s="107"/>
      <c r="W47" s="107"/>
      <c r="X47" s="49"/>
      <c r="Y47" s="107"/>
      <c r="Z47" s="107"/>
      <c r="AA47" s="107"/>
    </row>
    <row r="48" spans="1:27" ht="33" customHeight="1" x14ac:dyDescent="0.25">
      <c r="A48" s="105" t="s">
        <v>143</v>
      </c>
      <c r="B48" s="111" t="s">
        <v>145</v>
      </c>
      <c r="C48" s="105">
        <v>2020</v>
      </c>
      <c r="D48" s="105">
        <v>2025</v>
      </c>
      <c r="E48" s="108" t="s">
        <v>109</v>
      </c>
      <c r="F48" s="130" t="s">
        <v>75</v>
      </c>
      <c r="G48" s="130" t="s">
        <v>76</v>
      </c>
      <c r="H48" s="130" t="s">
        <v>155</v>
      </c>
      <c r="I48" s="17" t="s">
        <v>3</v>
      </c>
      <c r="J48" s="23">
        <v>0</v>
      </c>
      <c r="K48" s="23">
        <v>0</v>
      </c>
      <c r="L48" s="21">
        <f>L49+L50+L51</f>
        <v>0</v>
      </c>
      <c r="M48" s="21">
        <f t="shared" ref="M48:R48" si="12">M49+M50+M51</f>
        <v>0</v>
      </c>
      <c r="N48" s="58">
        <f t="shared" si="12"/>
        <v>0</v>
      </c>
      <c r="O48" s="23">
        <f t="shared" si="12"/>
        <v>0</v>
      </c>
      <c r="P48" s="23">
        <f t="shared" si="12"/>
        <v>0</v>
      </c>
      <c r="Q48" s="23">
        <f t="shared" si="12"/>
        <v>0</v>
      </c>
      <c r="R48" s="23">
        <f t="shared" si="12"/>
        <v>0</v>
      </c>
      <c r="S48" s="111" t="s">
        <v>139</v>
      </c>
      <c r="T48" s="105" t="s">
        <v>140</v>
      </c>
      <c r="U48" s="105">
        <v>454</v>
      </c>
      <c r="V48" s="105"/>
      <c r="W48" s="105">
        <v>454</v>
      </c>
      <c r="X48" s="114"/>
      <c r="Y48" s="105"/>
      <c r="Z48" s="105"/>
      <c r="AA48" s="105"/>
    </row>
    <row r="49" spans="1:27" ht="33" customHeight="1" x14ac:dyDescent="0.25">
      <c r="A49" s="106"/>
      <c r="B49" s="143"/>
      <c r="C49" s="106"/>
      <c r="D49" s="106"/>
      <c r="E49" s="109"/>
      <c r="F49" s="131"/>
      <c r="G49" s="131"/>
      <c r="H49" s="131"/>
      <c r="I49" s="17" t="s">
        <v>28</v>
      </c>
      <c r="J49" s="23">
        <v>0</v>
      </c>
      <c r="K49" s="23">
        <v>0</v>
      </c>
      <c r="L49" s="21">
        <v>0</v>
      </c>
      <c r="M49" s="21">
        <v>0</v>
      </c>
      <c r="N49" s="58">
        <v>0</v>
      </c>
      <c r="O49" s="23">
        <v>0</v>
      </c>
      <c r="P49" s="23"/>
      <c r="Q49" s="23"/>
      <c r="R49" s="23">
        <v>0</v>
      </c>
      <c r="S49" s="112"/>
      <c r="T49" s="106"/>
      <c r="U49" s="106"/>
      <c r="V49" s="106"/>
      <c r="W49" s="106"/>
      <c r="X49" s="115"/>
      <c r="Y49" s="106"/>
      <c r="Z49" s="106"/>
      <c r="AA49" s="106"/>
    </row>
    <row r="50" spans="1:27" ht="33" customHeight="1" x14ac:dyDescent="0.25">
      <c r="A50" s="106"/>
      <c r="B50" s="143"/>
      <c r="C50" s="106"/>
      <c r="D50" s="106"/>
      <c r="E50" s="109"/>
      <c r="F50" s="131"/>
      <c r="G50" s="131"/>
      <c r="H50" s="131"/>
      <c r="I50" s="17" t="s">
        <v>31</v>
      </c>
      <c r="J50" s="23">
        <v>0</v>
      </c>
      <c r="K50" s="23">
        <v>0</v>
      </c>
      <c r="L50" s="21">
        <v>0</v>
      </c>
      <c r="M50" s="21">
        <v>0</v>
      </c>
      <c r="N50" s="58">
        <v>0</v>
      </c>
      <c r="O50" s="23">
        <v>0</v>
      </c>
      <c r="P50" s="23"/>
      <c r="Q50" s="23"/>
      <c r="R50" s="23">
        <v>0</v>
      </c>
      <c r="S50" s="112"/>
      <c r="T50" s="106"/>
      <c r="U50" s="106"/>
      <c r="V50" s="106"/>
      <c r="W50" s="106"/>
      <c r="X50" s="115"/>
      <c r="Y50" s="106"/>
      <c r="Z50" s="106"/>
      <c r="AA50" s="106"/>
    </row>
    <row r="51" spans="1:27" ht="33" customHeight="1" x14ac:dyDescent="0.25">
      <c r="A51" s="107"/>
      <c r="B51" s="110"/>
      <c r="C51" s="107"/>
      <c r="D51" s="107"/>
      <c r="E51" s="129"/>
      <c r="F51" s="132"/>
      <c r="G51" s="132"/>
      <c r="H51" s="132"/>
      <c r="I51" s="17" t="s">
        <v>29</v>
      </c>
      <c r="J51" s="23">
        <v>0</v>
      </c>
      <c r="K51" s="23">
        <v>0</v>
      </c>
      <c r="L51" s="21">
        <v>0</v>
      </c>
      <c r="M51" s="21">
        <v>0</v>
      </c>
      <c r="N51" s="58">
        <v>0</v>
      </c>
      <c r="O51" s="23">
        <v>0</v>
      </c>
      <c r="P51" s="23"/>
      <c r="Q51" s="23"/>
      <c r="R51" s="23">
        <v>0</v>
      </c>
      <c r="S51" s="113"/>
      <c r="T51" s="107"/>
      <c r="U51" s="107"/>
      <c r="V51" s="107"/>
      <c r="W51" s="107"/>
      <c r="X51" s="116"/>
      <c r="Y51" s="107"/>
      <c r="Z51" s="107"/>
      <c r="AA51" s="107"/>
    </row>
    <row r="52" spans="1:27" ht="33" customHeight="1" x14ac:dyDescent="0.25">
      <c r="A52" s="105" t="s">
        <v>144</v>
      </c>
      <c r="B52" s="76" t="s">
        <v>146</v>
      </c>
      <c r="C52" s="105">
        <v>2020</v>
      </c>
      <c r="D52" s="105">
        <v>2025</v>
      </c>
      <c r="E52" s="108" t="s">
        <v>109</v>
      </c>
      <c r="F52" s="130" t="s">
        <v>75</v>
      </c>
      <c r="G52" s="130" t="s">
        <v>76</v>
      </c>
      <c r="H52" s="130" t="s">
        <v>155</v>
      </c>
      <c r="I52" s="17" t="s">
        <v>3</v>
      </c>
      <c r="J52" s="23">
        <f>J53+J54+J55</f>
        <v>0</v>
      </c>
      <c r="K52" s="23">
        <f>K53+K54+K55</f>
        <v>0</v>
      </c>
      <c r="L52" s="21">
        <f>L53+L54+L55</f>
        <v>0</v>
      </c>
      <c r="M52" s="21">
        <f t="shared" ref="M52:R52" si="13">M53+M54+M55</f>
        <v>150910.56</v>
      </c>
      <c r="N52" s="58">
        <f t="shared" si="13"/>
        <v>0</v>
      </c>
      <c r="O52" s="21">
        <f t="shared" si="13"/>
        <v>0</v>
      </c>
      <c r="P52" s="21">
        <f t="shared" si="13"/>
        <v>0</v>
      </c>
      <c r="Q52" s="21">
        <f t="shared" si="13"/>
        <v>0</v>
      </c>
      <c r="R52" s="21">
        <f t="shared" si="13"/>
        <v>0</v>
      </c>
      <c r="S52" s="111" t="s">
        <v>139</v>
      </c>
      <c r="T52" s="105" t="s">
        <v>140</v>
      </c>
      <c r="U52" s="105"/>
      <c r="V52" s="105"/>
      <c r="W52" s="105"/>
      <c r="X52" s="50"/>
      <c r="Y52" s="105"/>
      <c r="Z52" s="105"/>
      <c r="AA52" s="105"/>
    </row>
    <row r="53" spans="1:27" ht="33" customHeight="1" x14ac:dyDescent="0.25">
      <c r="A53" s="106"/>
      <c r="B53" s="77"/>
      <c r="C53" s="106"/>
      <c r="D53" s="106"/>
      <c r="E53" s="109"/>
      <c r="F53" s="131"/>
      <c r="G53" s="131"/>
      <c r="H53" s="131"/>
      <c r="I53" s="17" t="s">
        <v>28</v>
      </c>
      <c r="J53" s="23">
        <v>0</v>
      </c>
      <c r="K53" s="23">
        <v>0</v>
      </c>
      <c r="L53" s="21">
        <v>0</v>
      </c>
      <c r="M53" s="21">
        <v>0</v>
      </c>
      <c r="N53" s="58">
        <v>0</v>
      </c>
      <c r="O53" s="23">
        <v>0</v>
      </c>
      <c r="P53" s="23"/>
      <c r="Q53" s="23"/>
      <c r="R53" s="23">
        <v>0</v>
      </c>
      <c r="S53" s="112"/>
      <c r="T53" s="106"/>
      <c r="U53" s="106"/>
      <c r="V53" s="106"/>
      <c r="W53" s="106"/>
      <c r="X53" s="50">
        <v>3100</v>
      </c>
      <c r="Y53" s="106"/>
      <c r="Z53" s="106"/>
      <c r="AA53" s="106"/>
    </row>
    <row r="54" spans="1:27" ht="33" customHeight="1" x14ac:dyDescent="0.25">
      <c r="A54" s="106"/>
      <c r="B54" s="77"/>
      <c r="C54" s="106"/>
      <c r="D54" s="106"/>
      <c r="E54" s="109"/>
      <c r="F54" s="131"/>
      <c r="G54" s="131"/>
      <c r="H54" s="131"/>
      <c r="I54" s="17" t="s">
        <v>31</v>
      </c>
      <c r="J54" s="23">
        <v>0</v>
      </c>
      <c r="K54" s="23">
        <v>0</v>
      </c>
      <c r="L54" s="21">
        <v>0</v>
      </c>
      <c r="M54" s="21">
        <v>0</v>
      </c>
      <c r="N54" s="58">
        <v>0</v>
      </c>
      <c r="O54" s="23">
        <v>0</v>
      </c>
      <c r="P54" s="23"/>
      <c r="Q54" s="23"/>
      <c r="R54" s="23">
        <v>0</v>
      </c>
      <c r="S54" s="112"/>
      <c r="T54" s="106"/>
      <c r="U54" s="106"/>
      <c r="V54" s="106"/>
      <c r="W54" s="106"/>
      <c r="X54" s="50"/>
      <c r="Y54" s="106"/>
      <c r="Z54" s="106"/>
      <c r="AA54" s="106"/>
    </row>
    <row r="55" spans="1:27" ht="33" customHeight="1" x14ac:dyDescent="0.25">
      <c r="A55" s="107"/>
      <c r="B55" s="78"/>
      <c r="C55" s="107"/>
      <c r="D55" s="107"/>
      <c r="E55" s="129"/>
      <c r="F55" s="132"/>
      <c r="G55" s="132"/>
      <c r="H55" s="132"/>
      <c r="I55" s="17" t="s">
        <v>29</v>
      </c>
      <c r="J55" s="23">
        <v>0</v>
      </c>
      <c r="K55" s="23">
        <v>0</v>
      </c>
      <c r="L55" s="21">
        <v>0</v>
      </c>
      <c r="M55" s="21">
        <v>150910.56</v>
      </c>
      <c r="N55" s="58">
        <v>0</v>
      </c>
      <c r="O55" s="23">
        <v>0</v>
      </c>
      <c r="P55" s="23"/>
      <c r="Q55" s="23"/>
      <c r="R55" s="23">
        <v>0</v>
      </c>
      <c r="S55" s="113"/>
      <c r="T55" s="107"/>
      <c r="U55" s="107"/>
      <c r="V55" s="107"/>
      <c r="W55" s="107"/>
      <c r="X55" s="50"/>
      <c r="Y55" s="107"/>
      <c r="Z55" s="107"/>
      <c r="AA55" s="107"/>
    </row>
    <row r="56" spans="1:27" ht="33" customHeight="1" x14ac:dyDescent="0.25">
      <c r="A56" s="188" t="s">
        <v>150</v>
      </c>
      <c r="B56" s="98" t="s">
        <v>147</v>
      </c>
      <c r="C56" s="105">
        <v>2020</v>
      </c>
      <c r="D56" s="105">
        <v>2025</v>
      </c>
      <c r="E56" s="108" t="s">
        <v>109</v>
      </c>
      <c r="F56" s="130" t="s">
        <v>75</v>
      </c>
      <c r="G56" s="130" t="s">
        <v>76</v>
      </c>
      <c r="H56" s="130" t="s">
        <v>155</v>
      </c>
      <c r="I56" s="17" t="s">
        <v>3</v>
      </c>
      <c r="J56" s="23">
        <v>0</v>
      </c>
      <c r="K56" s="23">
        <v>0</v>
      </c>
      <c r="L56" s="21">
        <v>0</v>
      </c>
      <c r="M56" s="21">
        <v>445500.04</v>
      </c>
      <c r="N56" s="58">
        <v>0</v>
      </c>
      <c r="O56" s="23">
        <v>0</v>
      </c>
      <c r="P56" s="23"/>
      <c r="Q56" s="23"/>
      <c r="R56" s="23">
        <v>0</v>
      </c>
      <c r="S56" s="111" t="s">
        <v>139</v>
      </c>
      <c r="T56" s="105" t="s">
        <v>140</v>
      </c>
      <c r="U56" s="105"/>
      <c r="V56" s="105"/>
      <c r="W56" s="105"/>
      <c r="X56" s="114">
        <v>355</v>
      </c>
      <c r="Y56" s="105"/>
      <c r="Z56" s="105"/>
      <c r="AA56" s="105"/>
    </row>
    <row r="57" spans="1:27" ht="33" customHeight="1" x14ac:dyDescent="0.25">
      <c r="A57" s="106"/>
      <c r="B57" s="187"/>
      <c r="C57" s="106"/>
      <c r="D57" s="106"/>
      <c r="E57" s="109"/>
      <c r="F57" s="131"/>
      <c r="G57" s="131"/>
      <c r="H57" s="131"/>
      <c r="I57" s="17" t="s">
        <v>28</v>
      </c>
      <c r="J57" s="23">
        <v>0</v>
      </c>
      <c r="K57" s="23">
        <v>0</v>
      </c>
      <c r="L57" s="21">
        <v>0</v>
      </c>
      <c r="M57" s="21">
        <v>0</v>
      </c>
      <c r="N57" s="58">
        <v>0</v>
      </c>
      <c r="O57" s="23">
        <v>0</v>
      </c>
      <c r="P57" s="23"/>
      <c r="Q57" s="23"/>
      <c r="R57" s="23">
        <v>0</v>
      </c>
      <c r="S57" s="112"/>
      <c r="T57" s="106"/>
      <c r="U57" s="106"/>
      <c r="V57" s="106"/>
      <c r="W57" s="106"/>
      <c r="X57" s="115"/>
      <c r="Y57" s="106"/>
      <c r="Z57" s="106"/>
      <c r="AA57" s="106"/>
    </row>
    <row r="58" spans="1:27" ht="33" customHeight="1" x14ac:dyDescent="0.25">
      <c r="A58" s="106"/>
      <c r="B58" s="187"/>
      <c r="C58" s="106"/>
      <c r="D58" s="106"/>
      <c r="E58" s="109"/>
      <c r="F58" s="131"/>
      <c r="G58" s="131"/>
      <c r="H58" s="131"/>
      <c r="I58" s="17" t="s">
        <v>31</v>
      </c>
      <c r="J58" s="23">
        <v>0</v>
      </c>
      <c r="K58" s="23">
        <v>0</v>
      </c>
      <c r="L58" s="21">
        <v>0</v>
      </c>
      <c r="M58" s="21">
        <v>0</v>
      </c>
      <c r="N58" s="58">
        <v>0</v>
      </c>
      <c r="O58" s="23">
        <v>0</v>
      </c>
      <c r="P58" s="23"/>
      <c r="Q58" s="23"/>
      <c r="R58" s="23">
        <v>0</v>
      </c>
      <c r="S58" s="112"/>
      <c r="T58" s="106"/>
      <c r="U58" s="106"/>
      <c r="V58" s="106"/>
      <c r="W58" s="106"/>
      <c r="X58" s="115"/>
      <c r="Y58" s="106"/>
      <c r="Z58" s="106"/>
      <c r="AA58" s="106"/>
    </row>
    <row r="59" spans="1:27" ht="33" customHeight="1" x14ac:dyDescent="0.25">
      <c r="A59" s="107"/>
      <c r="B59" s="101"/>
      <c r="C59" s="107"/>
      <c r="D59" s="107"/>
      <c r="E59" s="129"/>
      <c r="F59" s="132"/>
      <c r="G59" s="132"/>
      <c r="H59" s="132"/>
      <c r="I59" s="17" t="s">
        <v>29</v>
      </c>
      <c r="J59" s="23">
        <v>0</v>
      </c>
      <c r="K59" s="23">
        <v>0</v>
      </c>
      <c r="L59" s="21">
        <v>0</v>
      </c>
      <c r="M59" s="21">
        <v>445500.04</v>
      </c>
      <c r="N59" s="58">
        <v>0</v>
      </c>
      <c r="O59" s="23">
        <v>0</v>
      </c>
      <c r="P59" s="23"/>
      <c r="Q59" s="23"/>
      <c r="R59" s="23">
        <v>0</v>
      </c>
      <c r="S59" s="113"/>
      <c r="T59" s="107"/>
      <c r="U59" s="107"/>
      <c r="V59" s="107"/>
      <c r="W59" s="107"/>
      <c r="X59" s="116"/>
      <c r="Y59" s="107"/>
      <c r="Z59" s="107"/>
      <c r="AA59" s="107"/>
    </row>
    <row r="60" spans="1:27" ht="33" customHeight="1" x14ac:dyDescent="0.25">
      <c r="A60" s="105" t="s">
        <v>158</v>
      </c>
      <c r="B60" s="98" t="s">
        <v>159</v>
      </c>
      <c r="C60" s="105">
        <v>2021</v>
      </c>
      <c r="D60" s="105">
        <v>2026</v>
      </c>
      <c r="E60" s="108" t="s">
        <v>109</v>
      </c>
      <c r="F60" s="130" t="s">
        <v>75</v>
      </c>
      <c r="G60" s="130" t="s">
        <v>76</v>
      </c>
      <c r="H60" s="130" t="s">
        <v>155</v>
      </c>
      <c r="I60" s="17" t="s">
        <v>3</v>
      </c>
      <c r="J60" s="23">
        <f>J61+J62+J63</f>
        <v>0</v>
      </c>
      <c r="K60" s="23">
        <f t="shared" ref="K60:R60" si="14">K61+K62+K63</f>
        <v>0</v>
      </c>
      <c r="L60" s="23">
        <f t="shared" si="14"/>
        <v>0</v>
      </c>
      <c r="M60" s="23">
        <f t="shared" si="14"/>
        <v>0</v>
      </c>
      <c r="N60" s="58">
        <f t="shared" si="14"/>
        <v>1108788.3400000001</v>
      </c>
      <c r="O60" s="23">
        <f t="shared" si="14"/>
        <v>0</v>
      </c>
      <c r="P60" s="23">
        <f t="shared" si="14"/>
        <v>0</v>
      </c>
      <c r="Q60" s="23">
        <f t="shared" si="14"/>
        <v>0</v>
      </c>
      <c r="R60" s="23">
        <f t="shared" si="14"/>
        <v>0</v>
      </c>
      <c r="S60" s="111" t="s">
        <v>139</v>
      </c>
      <c r="T60" s="105" t="s">
        <v>140</v>
      </c>
      <c r="U60" s="105"/>
      <c r="V60" s="105"/>
      <c r="W60" s="105"/>
      <c r="X60" s="66"/>
      <c r="Y60" s="105">
        <v>250</v>
      </c>
      <c r="Z60" s="105"/>
      <c r="AA60" s="105"/>
    </row>
    <row r="61" spans="1:27" ht="33" customHeight="1" x14ac:dyDescent="0.25">
      <c r="A61" s="106"/>
      <c r="B61" s="187"/>
      <c r="C61" s="106"/>
      <c r="D61" s="106"/>
      <c r="E61" s="109"/>
      <c r="F61" s="131"/>
      <c r="G61" s="131"/>
      <c r="H61" s="131"/>
      <c r="I61" s="17" t="s">
        <v>28</v>
      </c>
      <c r="J61" s="23">
        <v>0</v>
      </c>
      <c r="K61" s="23">
        <v>0</v>
      </c>
      <c r="L61" s="21">
        <v>0</v>
      </c>
      <c r="M61" s="21">
        <v>0</v>
      </c>
      <c r="N61" s="58">
        <v>0</v>
      </c>
      <c r="O61" s="23">
        <v>0</v>
      </c>
      <c r="P61" s="23"/>
      <c r="Q61" s="23"/>
      <c r="R61" s="23">
        <v>0</v>
      </c>
      <c r="S61" s="112"/>
      <c r="T61" s="106"/>
      <c r="U61" s="106"/>
      <c r="V61" s="106"/>
      <c r="W61" s="106"/>
      <c r="X61" s="66"/>
      <c r="Y61" s="106"/>
      <c r="Z61" s="106"/>
      <c r="AA61" s="106"/>
    </row>
    <row r="62" spans="1:27" ht="33" customHeight="1" x14ac:dyDescent="0.25">
      <c r="A62" s="106"/>
      <c r="B62" s="187"/>
      <c r="C62" s="106"/>
      <c r="D62" s="106"/>
      <c r="E62" s="109"/>
      <c r="F62" s="131"/>
      <c r="G62" s="131"/>
      <c r="H62" s="131"/>
      <c r="I62" s="17" t="s">
        <v>31</v>
      </c>
      <c r="J62" s="23">
        <v>0</v>
      </c>
      <c r="K62" s="23">
        <v>0</v>
      </c>
      <c r="L62" s="21">
        <v>0</v>
      </c>
      <c r="M62" s="21">
        <v>0</v>
      </c>
      <c r="N62" s="58">
        <v>0</v>
      </c>
      <c r="O62" s="23">
        <v>0</v>
      </c>
      <c r="P62" s="23"/>
      <c r="Q62" s="23"/>
      <c r="R62" s="23">
        <v>0</v>
      </c>
      <c r="S62" s="112"/>
      <c r="T62" s="106"/>
      <c r="U62" s="106"/>
      <c r="V62" s="106"/>
      <c r="W62" s="106"/>
      <c r="X62" s="66"/>
      <c r="Y62" s="106"/>
      <c r="Z62" s="106"/>
      <c r="AA62" s="106"/>
    </row>
    <row r="63" spans="1:27" ht="33" customHeight="1" x14ac:dyDescent="0.25">
      <c r="A63" s="107"/>
      <c r="B63" s="101"/>
      <c r="C63" s="107"/>
      <c r="D63" s="107"/>
      <c r="E63" s="129"/>
      <c r="F63" s="132"/>
      <c r="G63" s="132"/>
      <c r="H63" s="132"/>
      <c r="I63" s="17" t="s">
        <v>29</v>
      </c>
      <c r="J63" s="23">
        <v>0</v>
      </c>
      <c r="K63" s="23">
        <v>0</v>
      </c>
      <c r="L63" s="21">
        <v>0</v>
      </c>
      <c r="M63" s="21">
        <v>0</v>
      </c>
      <c r="N63" s="58">
        <v>1108788.3400000001</v>
      </c>
      <c r="O63" s="23">
        <v>0</v>
      </c>
      <c r="P63" s="23"/>
      <c r="Q63" s="23"/>
      <c r="R63" s="23">
        <v>0</v>
      </c>
      <c r="S63" s="113"/>
      <c r="T63" s="107"/>
      <c r="U63" s="107"/>
      <c r="V63" s="107"/>
      <c r="W63" s="107"/>
      <c r="X63" s="66"/>
      <c r="Y63" s="107"/>
      <c r="Z63" s="107"/>
      <c r="AA63" s="107"/>
    </row>
    <row r="64" spans="1:27" ht="33" customHeight="1" x14ac:dyDescent="0.25">
      <c r="A64" s="126" t="s">
        <v>164</v>
      </c>
      <c r="B64" s="98" t="s">
        <v>165</v>
      </c>
      <c r="C64" s="105">
        <v>2020</v>
      </c>
      <c r="D64" s="105">
        <v>2027</v>
      </c>
      <c r="E64" s="108" t="s">
        <v>109</v>
      </c>
      <c r="F64" s="130" t="s">
        <v>75</v>
      </c>
      <c r="G64" s="130" t="s">
        <v>76</v>
      </c>
      <c r="H64" s="130" t="s">
        <v>166</v>
      </c>
      <c r="I64" s="17" t="s">
        <v>3</v>
      </c>
      <c r="J64" s="23">
        <f>J65+J66+J67+J68</f>
        <v>276260.57999999996</v>
      </c>
      <c r="K64" s="23">
        <v>0</v>
      </c>
      <c r="L64" s="21">
        <v>0</v>
      </c>
      <c r="M64" s="21">
        <v>0</v>
      </c>
      <c r="N64" s="58">
        <v>0</v>
      </c>
      <c r="O64" s="23">
        <f>O65+O66+O67+O68</f>
        <v>276260.57999999996</v>
      </c>
      <c r="P64" s="23">
        <v>0</v>
      </c>
      <c r="Q64" s="23">
        <v>0</v>
      </c>
      <c r="R64" s="23">
        <v>0</v>
      </c>
      <c r="S64" s="111" t="s">
        <v>139</v>
      </c>
      <c r="T64" s="105" t="s">
        <v>140</v>
      </c>
      <c r="U64" s="105"/>
      <c r="V64" s="105"/>
      <c r="W64" s="105"/>
      <c r="X64" s="114"/>
      <c r="Y64" s="105"/>
      <c r="Z64" s="105">
        <v>1610</v>
      </c>
      <c r="AA64" s="105"/>
    </row>
    <row r="65" spans="1:27" ht="33" customHeight="1" x14ac:dyDescent="0.25">
      <c r="A65" s="127"/>
      <c r="B65" s="187"/>
      <c r="C65" s="106"/>
      <c r="D65" s="106"/>
      <c r="E65" s="109"/>
      <c r="F65" s="131"/>
      <c r="G65" s="131"/>
      <c r="H65" s="131"/>
      <c r="I65" s="17" t="s">
        <v>28</v>
      </c>
      <c r="J65" s="23">
        <f>K65+L65+M65+N65+O65+Q65+R65</f>
        <v>0</v>
      </c>
      <c r="K65" s="23">
        <v>0</v>
      </c>
      <c r="L65" s="21">
        <v>0</v>
      </c>
      <c r="M65" s="21">
        <v>0</v>
      </c>
      <c r="N65" s="58">
        <v>0</v>
      </c>
      <c r="O65" s="23"/>
      <c r="P65" s="23">
        <v>0</v>
      </c>
      <c r="Q65" s="23">
        <v>0</v>
      </c>
      <c r="R65" s="23">
        <v>0</v>
      </c>
      <c r="S65" s="112"/>
      <c r="T65" s="106"/>
      <c r="U65" s="106"/>
      <c r="V65" s="106"/>
      <c r="W65" s="106"/>
      <c r="X65" s="115"/>
      <c r="Y65" s="106"/>
      <c r="Z65" s="106"/>
      <c r="AA65" s="106"/>
    </row>
    <row r="66" spans="1:27" ht="33" customHeight="1" x14ac:dyDescent="0.25">
      <c r="A66" s="127"/>
      <c r="B66" s="187"/>
      <c r="C66" s="106"/>
      <c r="D66" s="106"/>
      <c r="E66" s="109"/>
      <c r="F66" s="131"/>
      <c r="G66" s="131"/>
      <c r="H66" s="131"/>
      <c r="I66" s="17" t="s">
        <v>31</v>
      </c>
      <c r="J66" s="23">
        <f t="shared" ref="J66:J68" si="15">K66+L66+M66+N66+O66+Q66+R66</f>
        <v>0</v>
      </c>
      <c r="K66" s="23">
        <v>0</v>
      </c>
      <c r="L66" s="21">
        <v>0</v>
      </c>
      <c r="M66" s="21">
        <v>0</v>
      </c>
      <c r="N66" s="58">
        <v>0</v>
      </c>
      <c r="O66" s="23"/>
      <c r="P66" s="23">
        <v>0</v>
      </c>
      <c r="Q66" s="23">
        <v>0</v>
      </c>
      <c r="R66" s="23">
        <v>0</v>
      </c>
      <c r="S66" s="112"/>
      <c r="T66" s="106"/>
      <c r="U66" s="106"/>
      <c r="V66" s="106"/>
      <c r="W66" s="106"/>
      <c r="X66" s="115"/>
      <c r="Y66" s="106"/>
      <c r="Z66" s="106"/>
      <c r="AA66" s="106"/>
    </row>
    <row r="67" spans="1:27" ht="33" customHeight="1" x14ac:dyDescent="0.25">
      <c r="A67" s="127"/>
      <c r="B67" s="187"/>
      <c r="C67" s="106"/>
      <c r="D67" s="106"/>
      <c r="E67" s="109"/>
      <c r="F67" s="131"/>
      <c r="G67" s="131"/>
      <c r="H67" s="131"/>
      <c r="I67" s="17" t="s">
        <v>29</v>
      </c>
      <c r="J67" s="23">
        <f t="shared" si="15"/>
        <v>167460.57999999999</v>
      </c>
      <c r="K67" s="23">
        <v>0</v>
      </c>
      <c r="L67" s="21">
        <v>0</v>
      </c>
      <c r="M67" s="21">
        <v>0</v>
      </c>
      <c r="N67" s="58">
        <v>0</v>
      </c>
      <c r="O67" s="23">
        <v>167460.57999999999</v>
      </c>
      <c r="P67" s="23">
        <v>0</v>
      </c>
      <c r="Q67" s="23">
        <v>0</v>
      </c>
      <c r="R67" s="23">
        <v>0</v>
      </c>
      <c r="S67" s="112"/>
      <c r="T67" s="106"/>
      <c r="U67" s="106"/>
      <c r="V67" s="106"/>
      <c r="W67" s="106"/>
      <c r="X67" s="115"/>
      <c r="Y67" s="106"/>
      <c r="Z67" s="106"/>
      <c r="AA67" s="106"/>
    </row>
    <row r="68" spans="1:27" ht="33" customHeight="1" x14ac:dyDescent="0.25">
      <c r="A68" s="128"/>
      <c r="B68" s="101"/>
      <c r="C68" s="107"/>
      <c r="D68" s="107"/>
      <c r="E68" s="129"/>
      <c r="F68" s="132"/>
      <c r="G68" s="132"/>
      <c r="H68" s="132"/>
      <c r="I68" s="17" t="s">
        <v>163</v>
      </c>
      <c r="J68" s="23">
        <f t="shared" si="15"/>
        <v>108800</v>
      </c>
      <c r="K68" s="23">
        <v>0</v>
      </c>
      <c r="L68" s="21">
        <v>0</v>
      </c>
      <c r="M68" s="21">
        <v>0</v>
      </c>
      <c r="N68" s="58">
        <v>0</v>
      </c>
      <c r="O68" s="23">
        <v>108800</v>
      </c>
      <c r="P68" s="23">
        <v>0</v>
      </c>
      <c r="Q68" s="23">
        <v>0</v>
      </c>
      <c r="R68" s="23">
        <v>0</v>
      </c>
      <c r="S68" s="113"/>
      <c r="T68" s="107"/>
      <c r="U68" s="107"/>
      <c r="V68" s="107"/>
      <c r="W68" s="107"/>
      <c r="X68" s="116"/>
      <c r="Y68" s="107"/>
      <c r="Z68" s="107"/>
      <c r="AA68" s="107"/>
    </row>
    <row r="69" spans="1:27" ht="28.5" customHeight="1" x14ac:dyDescent="0.25">
      <c r="A69" s="105"/>
      <c r="B69" s="105" t="s">
        <v>7</v>
      </c>
      <c r="C69" s="105">
        <v>2020</v>
      </c>
      <c r="D69" s="105">
        <v>2025</v>
      </c>
      <c r="E69" s="111" t="s">
        <v>4</v>
      </c>
      <c r="F69" s="111" t="s">
        <v>4</v>
      </c>
      <c r="G69" s="111" t="s">
        <v>4</v>
      </c>
      <c r="H69" s="111" t="s">
        <v>4</v>
      </c>
      <c r="I69" s="12" t="s">
        <v>3</v>
      </c>
      <c r="J69" s="22">
        <f>K69+L69+M69+N69+O69+R69+P69+Q69</f>
        <v>16559427.539999999</v>
      </c>
      <c r="K69" s="22">
        <f>K70+K71+K72</f>
        <v>3910042.52</v>
      </c>
      <c r="L69" s="57">
        <f>L70+L71+L72</f>
        <v>2482782.6399999997</v>
      </c>
      <c r="M69" s="57">
        <f>M70+M71+M72</f>
        <v>1727623.3800000001</v>
      </c>
      <c r="N69" s="60">
        <f t="shared" ref="N69:Q69" si="16">N70+N71+N72</f>
        <v>1908316.3</v>
      </c>
      <c r="O69" s="22">
        <f>O70+O71+O72+O73</f>
        <v>1926062.7</v>
      </c>
      <c r="P69" s="22">
        <f t="shared" si="16"/>
        <v>1574200</v>
      </c>
      <c r="Q69" s="22">
        <f t="shared" si="16"/>
        <v>1515200</v>
      </c>
      <c r="R69" s="22">
        <f>R70+R71+R72</f>
        <v>1515200</v>
      </c>
      <c r="S69" s="111" t="s">
        <v>139</v>
      </c>
      <c r="T69" s="105" t="s">
        <v>140</v>
      </c>
      <c r="U69" s="105">
        <v>5419</v>
      </c>
      <c r="V69" s="105">
        <v>3324</v>
      </c>
      <c r="W69" s="105">
        <v>2095</v>
      </c>
      <c r="X69" s="114">
        <v>3455</v>
      </c>
      <c r="Y69" s="105" t="s">
        <v>4</v>
      </c>
      <c r="Z69" s="105" t="s">
        <v>4</v>
      </c>
      <c r="AA69" s="105" t="s">
        <v>4</v>
      </c>
    </row>
    <row r="70" spans="1:27" ht="28.5" x14ac:dyDescent="0.25">
      <c r="A70" s="106"/>
      <c r="B70" s="106"/>
      <c r="C70" s="106"/>
      <c r="D70" s="106"/>
      <c r="E70" s="112"/>
      <c r="F70" s="112"/>
      <c r="G70" s="112"/>
      <c r="H70" s="112"/>
      <c r="I70" s="12" t="s">
        <v>28</v>
      </c>
      <c r="J70" s="22">
        <f>K70+L70</f>
        <v>4404112.54</v>
      </c>
      <c r="K70" s="22">
        <v>2912050.9</v>
      </c>
      <c r="L70" s="57">
        <f>L32+L37+L41+L45+L49</f>
        <v>1492061.64</v>
      </c>
      <c r="M70" s="57">
        <f>M53</f>
        <v>0</v>
      </c>
      <c r="N70" s="60">
        <v>0</v>
      </c>
      <c r="O70" s="22">
        <v>0</v>
      </c>
      <c r="P70" s="22"/>
      <c r="Q70" s="22"/>
      <c r="R70" s="22">
        <v>0</v>
      </c>
      <c r="S70" s="112"/>
      <c r="T70" s="106"/>
      <c r="U70" s="106"/>
      <c r="V70" s="106"/>
      <c r="W70" s="106"/>
      <c r="X70" s="115"/>
      <c r="Y70" s="106"/>
      <c r="Z70" s="106"/>
      <c r="AA70" s="106"/>
    </row>
    <row r="71" spans="1:27" ht="28.5" x14ac:dyDescent="0.25">
      <c r="A71" s="106"/>
      <c r="B71" s="106"/>
      <c r="C71" s="106"/>
      <c r="D71" s="106"/>
      <c r="E71" s="112"/>
      <c r="F71" s="112"/>
      <c r="G71" s="112"/>
      <c r="H71" s="112"/>
      <c r="I71" s="12" t="s">
        <v>31</v>
      </c>
      <c r="J71" s="22">
        <f>J33+J16</f>
        <v>0</v>
      </c>
      <c r="K71" s="22">
        <v>0</v>
      </c>
      <c r="L71" s="57">
        <v>0</v>
      </c>
      <c r="M71" s="57">
        <v>0</v>
      </c>
      <c r="N71" s="60">
        <v>0</v>
      </c>
      <c r="O71" s="22">
        <v>0</v>
      </c>
      <c r="P71" s="22"/>
      <c r="Q71" s="22"/>
      <c r="R71" s="22">
        <v>0</v>
      </c>
      <c r="S71" s="112"/>
      <c r="T71" s="106"/>
      <c r="U71" s="106"/>
      <c r="V71" s="106"/>
      <c r="W71" s="106"/>
      <c r="X71" s="115"/>
      <c r="Y71" s="106"/>
      <c r="Z71" s="106"/>
      <c r="AA71" s="106"/>
    </row>
    <row r="72" spans="1:27" ht="28.5" x14ac:dyDescent="0.25">
      <c r="A72" s="106"/>
      <c r="B72" s="106"/>
      <c r="C72" s="106"/>
      <c r="D72" s="106"/>
      <c r="E72" s="112"/>
      <c r="F72" s="112"/>
      <c r="G72" s="112"/>
      <c r="H72" s="112"/>
      <c r="I72" s="12" t="s">
        <v>29</v>
      </c>
      <c r="J72" s="22">
        <f>K72+L72+M72+N72+O72+P72+Q72+R72</f>
        <v>12046515</v>
      </c>
      <c r="K72" s="22">
        <f>K17+K34+K26</f>
        <v>997991.62</v>
      </c>
      <c r="L72" s="57">
        <f>L34+L39+L43+L47+L51+L29+L21</f>
        <v>990721</v>
      </c>
      <c r="M72" s="57">
        <f>M17+M34+M55+M59</f>
        <v>1727623.3800000001</v>
      </c>
      <c r="N72" s="60">
        <f t="shared" ref="N72:Q72" si="17">N17+N34</f>
        <v>1908316.3</v>
      </c>
      <c r="O72" s="22">
        <v>1817262.7</v>
      </c>
      <c r="P72" s="22">
        <f t="shared" si="17"/>
        <v>1574200</v>
      </c>
      <c r="Q72" s="22">
        <f t="shared" si="17"/>
        <v>1515200</v>
      </c>
      <c r="R72" s="22">
        <f>R17+R34</f>
        <v>1515200</v>
      </c>
      <c r="S72" s="112"/>
      <c r="T72" s="106"/>
      <c r="U72" s="106"/>
      <c r="V72" s="106"/>
      <c r="W72" s="106"/>
      <c r="X72" s="115"/>
      <c r="Y72" s="106"/>
      <c r="Z72" s="106"/>
      <c r="AA72" s="106"/>
    </row>
    <row r="73" spans="1:27" ht="42.75" x14ac:dyDescent="0.25">
      <c r="A73" s="107"/>
      <c r="B73" s="107"/>
      <c r="C73" s="107"/>
      <c r="D73" s="107"/>
      <c r="E73" s="113"/>
      <c r="F73" s="113"/>
      <c r="G73" s="113"/>
      <c r="H73" s="113"/>
      <c r="I73" s="74" t="s">
        <v>163</v>
      </c>
      <c r="J73" s="22">
        <v>108800</v>
      </c>
      <c r="K73" s="22">
        <v>0</v>
      </c>
      <c r="L73" s="57">
        <v>0</v>
      </c>
      <c r="M73" s="57">
        <v>0</v>
      </c>
      <c r="N73" s="60">
        <v>0</v>
      </c>
      <c r="O73" s="22">
        <v>108800</v>
      </c>
      <c r="P73" s="22">
        <v>0</v>
      </c>
      <c r="Q73" s="22">
        <v>0</v>
      </c>
      <c r="R73" s="22">
        <v>0</v>
      </c>
      <c r="S73" s="113"/>
      <c r="T73" s="107"/>
      <c r="U73" s="107"/>
      <c r="V73" s="107"/>
      <c r="W73" s="107"/>
      <c r="X73" s="116"/>
      <c r="Y73" s="107"/>
      <c r="Z73" s="107"/>
      <c r="AA73" s="107"/>
    </row>
  </sheetData>
  <mergeCells count="246">
    <mergeCell ref="A60:A63"/>
    <mergeCell ref="B60:B63"/>
    <mergeCell ref="C60:C63"/>
    <mergeCell ref="D60:D63"/>
    <mergeCell ref="E60:E63"/>
    <mergeCell ref="F60:F63"/>
    <mergeCell ref="G60:G63"/>
    <mergeCell ref="H60:H63"/>
    <mergeCell ref="S60:S63"/>
    <mergeCell ref="A48:A51"/>
    <mergeCell ref="B48:B51"/>
    <mergeCell ref="C48:C51"/>
    <mergeCell ref="D48:D51"/>
    <mergeCell ref="E48:E51"/>
    <mergeCell ref="F48:F51"/>
    <mergeCell ref="G48:G51"/>
    <mergeCell ref="H48:H51"/>
    <mergeCell ref="S48:S51"/>
    <mergeCell ref="V1:AA4"/>
    <mergeCell ref="A5:AA5"/>
    <mergeCell ref="A7:A10"/>
    <mergeCell ref="B7:B10"/>
    <mergeCell ref="C7:D9"/>
    <mergeCell ref="E7:E10"/>
    <mergeCell ref="F7:R8"/>
    <mergeCell ref="S7:AA7"/>
    <mergeCell ref="S8:S10"/>
    <mergeCell ref="T8:T10"/>
    <mergeCell ref="U8:AA8"/>
    <mergeCell ref="F9:H9"/>
    <mergeCell ref="I9:I10"/>
    <mergeCell ref="J9:J10"/>
    <mergeCell ref="K9:R9"/>
    <mergeCell ref="U9:U10"/>
    <mergeCell ref="Z26:Z29"/>
    <mergeCell ref="V9:AA9"/>
    <mergeCell ref="Z18:Z21"/>
    <mergeCell ref="AA18:AA21"/>
    <mergeCell ref="S14:S17"/>
    <mergeCell ref="T14:T17"/>
    <mergeCell ref="U14:U17"/>
    <mergeCell ref="V14:V17"/>
    <mergeCell ref="W14:W17"/>
    <mergeCell ref="X14:X17"/>
    <mergeCell ref="A12:AA12"/>
    <mergeCell ref="A13:AA13"/>
    <mergeCell ref="A14:A17"/>
    <mergeCell ref="B14:B17"/>
    <mergeCell ref="C14:C17"/>
    <mergeCell ref="D14:D17"/>
    <mergeCell ref="E14:E17"/>
    <mergeCell ref="F14:F17"/>
    <mergeCell ref="G14:G17"/>
    <mergeCell ref="H14:H17"/>
    <mergeCell ref="Y14:Y17"/>
    <mergeCell ref="Z14:Z17"/>
    <mergeCell ref="AA14:AA17"/>
    <mergeCell ref="H18:H21"/>
    <mergeCell ref="T18:T21"/>
    <mergeCell ref="G18:G21"/>
    <mergeCell ref="U18:U21"/>
    <mergeCell ref="V18:V21"/>
    <mergeCell ref="W18:W21"/>
    <mergeCell ref="X18:X21"/>
    <mergeCell ref="Y18:Y21"/>
    <mergeCell ref="A18:A21"/>
    <mergeCell ref="B18:B21"/>
    <mergeCell ref="C18:C21"/>
    <mergeCell ref="D18:D21"/>
    <mergeCell ref="E18:E21"/>
    <mergeCell ref="F18:F21"/>
    <mergeCell ref="S18:S21"/>
    <mergeCell ref="AA26:AA29"/>
    <mergeCell ref="A26:A29"/>
    <mergeCell ref="B26:B29"/>
    <mergeCell ref="C26:C29"/>
    <mergeCell ref="D26:D29"/>
    <mergeCell ref="E26:E29"/>
    <mergeCell ref="F26:F29"/>
    <mergeCell ref="W31:W34"/>
    <mergeCell ref="X31:X34"/>
    <mergeCell ref="Y31:Y34"/>
    <mergeCell ref="Z31:Z34"/>
    <mergeCell ref="AA31:AA34"/>
    <mergeCell ref="U31:U34"/>
    <mergeCell ref="V31:V34"/>
    <mergeCell ref="A30:AA30"/>
    <mergeCell ref="G26:G29"/>
    <mergeCell ref="H26:H29"/>
    <mergeCell ref="S26:S29"/>
    <mergeCell ref="T26:T29"/>
    <mergeCell ref="U26:U29"/>
    <mergeCell ref="V26:V29"/>
    <mergeCell ref="W26:W29"/>
    <mergeCell ref="X26:X29"/>
    <mergeCell ref="Y26:Y29"/>
    <mergeCell ref="AA36:AA39"/>
    <mergeCell ref="F36:F39"/>
    <mergeCell ref="G36:G39"/>
    <mergeCell ref="H36:H39"/>
    <mergeCell ref="S36:S39"/>
    <mergeCell ref="T36:T39"/>
    <mergeCell ref="U36:U39"/>
    <mergeCell ref="V36:V39"/>
    <mergeCell ref="W36:W39"/>
    <mergeCell ref="X36:X39"/>
    <mergeCell ref="A36:A39"/>
    <mergeCell ref="B36:B39"/>
    <mergeCell ref="C36:C39"/>
    <mergeCell ref="D36:D39"/>
    <mergeCell ref="E36:E39"/>
    <mergeCell ref="W40:W43"/>
    <mergeCell ref="X40:X43"/>
    <mergeCell ref="Y40:Y43"/>
    <mergeCell ref="Z40:Z43"/>
    <mergeCell ref="Y36:Y39"/>
    <mergeCell ref="Z36:Z39"/>
    <mergeCell ref="T60:T63"/>
    <mergeCell ref="U60:U63"/>
    <mergeCell ref="V60:V63"/>
    <mergeCell ref="W60:W63"/>
    <mergeCell ref="AA40:AA43"/>
    <mergeCell ref="G40:G43"/>
    <mergeCell ref="H40:H43"/>
    <mergeCell ref="S40:S43"/>
    <mergeCell ref="T40:T43"/>
    <mergeCell ref="U40:U43"/>
    <mergeCell ref="V40:V43"/>
    <mergeCell ref="U44:U47"/>
    <mergeCell ref="V44:V47"/>
    <mergeCell ref="W44:W47"/>
    <mergeCell ref="Y44:Y47"/>
    <mergeCell ref="G44:G47"/>
    <mergeCell ref="H44:H47"/>
    <mergeCell ref="Y60:Y63"/>
    <mergeCell ref="Z60:Z63"/>
    <mergeCell ref="AA60:AA63"/>
    <mergeCell ref="AA44:AA47"/>
    <mergeCell ref="U48:U51"/>
    <mergeCell ref="V48:V51"/>
    <mergeCell ref="W48:W51"/>
    <mergeCell ref="Y48:Y51"/>
    <mergeCell ref="Z48:Z51"/>
    <mergeCell ref="AA48:AA51"/>
    <mergeCell ref="X48:X51"/>
    <mergeCell ref="U52:U55"/>
    <mergeCell ref="V52:V55"/>
    <mergeCell ref="W52:W55"/>
    <mergeCell ref="Y52:Y55"/>
    <mergeCell ref="Z52:Z55"/>
    <mergeCell ref="AA52:AA55"/>
    <mergeCell ref="AA56:AA59"/>
    <mergeCell ref="A56:A59"/>
    <mergeCell ref="B56:B59"/>
    <mergeCell ref="C56:C59"/>
    <mergeCell ref="D56:D59"/>
    <mergeCell ref="E56:E59"/>
    <mergeCell ref="F56:F59"/>
    <mergeCell ref="G56:G59"/>
    <mergeCell ref="H56:H59"/>
    <mergeCell ref="S56:S59"/>
    <mergeCell ref="S31:S34"/>
    <mergeCell ref="T31:T34"/>
    <mergeCell ref="T52:T55"/>
    <mergeCell ref="U56:U59"/>
    <mergeCell ref="V56:V59"/>
    <mergeCell ref="W56:W59"/>
    <mergeCell ref="X56:X59"/>
    <mergeCell ref="Y56:Y59"/>
    <mergeCell ref="Z56:Z59"/>
    <mergeCell ref="S52:S55"/>
    <mergeCell ref="Z44:Z47"/>
    <mergeCell ref="T56:T59"/>
    <mergeCell ref="S44:S47"/>
    <mergeCell ref="T44:T47"/>
    <mergeCell ref="T48:T51"/>
    <mergeCell ref="A40:A43"/>
    <mergeCell ref="B40:B43"/>
    <mergeCell ref="C40:C43"/>
    <mergeCell ref="D40:D43"/>
    <mergeCell ref="E40:E43"/>
    <mergeCell ref="F40:F43"/>
    <mergeCell ref="A52:A55"/>
    <mergeCell ref="B52:B55"/>
    <mergeCell ref="C52:C55"/>
    <mergeCell ref="D52:D55"/>
    <mergeCell ref="E52:E55"/>
    <mergeCell ref="F52:F55"/>
    <mergeCell ref="G52:G55"/>
    <mergeCell ref="H52:H55"/>
    <mergeCell ref="A44:A47"/>
    <mergeCell ref="B44:B47"/>
    <mergeCell ref="C44:C47"/>
    <mergeCell ref="D44:D47"/>
    <mergeCell ref="E44:E47"/>
    <mergeCell ref="F44:F47"/>
    <mergeCell ref="A31:A35"/>
    <mergeCell ref="B31:B35"/>
    <mergeCell ref="C31:C35"/>
    <mergeCell ref="D31:D35"/>
    <mergeCell ref="E31:E35"/>
    <mergeCell ref="F31:F35"/>
    <mergeCell ref="G31:G35"/>
    <mergeCell ref="H31:H35"/>
    <mergeCell ref="G22:G25"/>
    <mergeCell ref="H22:H25"/>
    <mergeCell ref="A22:A25"/>
    <mergeCell ref="B22:B25"/>
    <mergeCell ref="C22:C25"/>
    <mergeCell ref="D22:D25"/>
    <mergeCell ref="E22:E25"/>
    <mergeCell ref="F22:F25"/>
    <mergeCell ref="U64:U68"/>
    <mergeCell ref="V64:V68"/>
    <mergeCell ref="W64:W68"/>
    <mergeCell ref="Y64:Y68"/>
    <mergeCell ref="Z64:Z68"/>
    <mergeCell ref="AA64:AA68"/>
    <mergeCell ref="X64:X68"/>
    <mergeCell ref="A64:A68"/>
    <mergeCell ref="B64:B68"/>
    <mergeCell ref="C64:C68"/>
    <mergeCell ref="D64:D68"/>
    <mergeCell ref="E64:E68"/>
    <mergeCell ref="F64:F68"/>
    <mergeCell ref="G64:G68"/>
    <mergeCell ref="H64:H68"/>
    <mergeCell ref="A69:A73"/>
    <mergeCell ref="B69:B73"/>
    <mergeCell ref="C69:C73"/>
    <mergeCell ref="D69:D73"/>
    <mergeCell ref="E69:E73"/>
    <mergeCell ref="F69:F73"/>
    <mergeCell ref="G69:G73"/>
    <mergeCell ref="S64:S68"/>
    <mergeCell ref="T64:T68"/>
    <mergeCell ref="AA69:AA73"/>
    <mergeCell ref="H69:H73"/>
    <mergeCell ref="S69:S73"/>
    <mergeCell ref="T69:T73"/>
    <mergeCell ref="U69:U73"/>
    <mergeCell ref="V69:V73"/>
    <mergeCell ref="W69:W73"/>
    <mergeCell ref="X69:X73"/>
    <mergeCell ref="Y69:Y73"/>
    <mergeCell ref="Z69:Z73"/>
  </mergeCells>
  <pageMargins left="0.98425196850393704" right="0.98425196850393704" top="0.98425196850393704" bottom="0.98425196850393704" header="0.51181102362204722" footer="0.51181102362204722"/>
  <pageSetup paperSize="9" scale="3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opLeftCell="A14" zoomScale="70" zoomScaleNormal="70" workbookViewId="0">
      <selection activeCell="R30" sqref="R30"/>
    </sheetView>
  </sheetViews>
  <sheetFormatPr defaultRowHeight="15" x14ac:dyDescent="0.25"/>
  <cols>
    <col min="2" max="2" width="31" customWidth="1"/>
    <col min="5" max="5" width="17.7109375" customWidth="1"/>
    <col min="9" max="9" width="15.42578125" customWidth="1"/>
    <col min="10" max="10" width="13.42578125" customWidth="1"/>
    <col min="11" max="12" width="10.7109375" customWidth="1"/>
    <col min="13" max="13" width="11" customWidth="1"/>
    <col min="14" max="14" width="10.42578125" customWidth="1"/>
    <col min="15" max="17" width="11.42578125" customWidth="1"/>
    <col min="18" max="18" width="11" customWidth="1"/>
    <col min="19" max="19" width="28.140625" customWidth="1"/>
  </cols>
  <sheetData>
    <row r="1" spans="1:27" ht="23.25" customHeight="1" x14ac:dyDescent="0.25">
      <c r="M1" s="5"/>
      <c r="V1" s="151" t="s">
        <v>116</v>
      </c>
      <c r="W1" s="151"/>
      <c r="X1" s="151"/>
      <c r="Y1" s="151"/>
      <c r="Z1" s="151"/>
      <c r="AA1" s="151"/>
    </row>
    <row r="2" spans="1:27" ht="22.5" customHeight="1" x14ac:dyDescent="0.25">
      <c r="M2" s="5"/>
      <c r="V2" s="151"/>
      <c r="W2" s="151"/>
      <c r="X2" s="151"/>
      <c r="Y2" s="151"/>
      <c r="Z2" s="151"/>
      <c r="AA2" s="151"/>
    </row>
    <row r="3" spans="1:27" ht="23.25" customHeight="1" x14ac:dyDescent="0.25">
      <c r="M3" s="5"/>
      <c r="V3" s="151"/>
      <c r="W3" s="151"/>
      <c r="X3" s="151"/>
      <c r="Y3" s="151"/>
      <c r="Z3" s="151"/>
      <c r="AA3" s="151"/>
    </row>
    <row r="4" spans="1:27" ht="24.75" customHeight="1" x14ac:dyDescent="0.25">
      <c r="M4" s="5"/>
      <c r="V4" s="151"/>
      <c r="W4" s="151"/>
      <c r="X4" s="151"/>
      <c r="Y4" s="151"/>
      <c r="Z4" s="151"/>
      <c r="AA4" s="151"/>
    </row>
    <row r="5" spans="1:27" x14ac:dyDescent="0.25">
      <c r="A5" s="152" t="s">
        <v>77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</row>
    <row r="6" spans="1:2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/>
      <c r="N6" s="1"/>
      <c r="O6" s="1"/>
      <c r="P6" s="1"/>
      <c r="Q6" s="1"/>
      <c r="R6" s="1"/>
      <c r="S6" s="1"/>
      <c r="T6" s="1"/>
      <c r="U6" s="1"/>
      <c r="V6" s="1"/>
      <c r="W6" s="1"/>
      <c r="X6" s="3"/>
      <c r="Y6" s="1"/>
      <c r="Z6" s="1"/>
      <c r="AA6" s="7" t="s">
        <v>78</v>
      </c>
    </row>
    <row r="7" spans="1:27" x14ac:dyDescent="0.25">
      <c r="A7" s="85" t="s">
        <v>0</v>
      </c>
      <c r="B7" s="85" t="s">
        <v>22</v>
      </c>
      <c r="C7" s="87" t="s">
        <v>23</v>
      </c>
      <c r="D7" s="87"/>
      <c r="E7" s="91" t="s">
        <v>15</v>
      </c>
      <c r="F7" s="85" t="s">
        <v>9</v>
      </c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 t="s">
        <v>8</v>
      </c>
      <c r="T7" s="85"/>
      <c r="U7" s="85"/>
      <c r="V7" s="85"/>
      <c r="W7" s="85"/>
      <c r="X7" s="85"/>
      <c r="Y7" s="85"/>
      <c r="Z7" s="85"/>
      <c r="AA7" s="85"/>
    </row>
    <row r="8" spans="1:27" x14ac:dyDescent="0.25">
      <c r="A8" s="85"/>
      <c r="B8" s="85"/>
      <c r="C8" s="87"/>
      <c r="D8" s="87"/>
      <c r="E8" s="91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 t="s">
        <v>18</v>
      </c>
      <c r="T8" s="153" t="s">
        <v>19</v>
      </c>
      <c r="U8" s="85" t="s">
        <v>20</v>
      </c>
      <c r="V8" s="85"/>
      <c r="W8" s="85"/>
      <c r="X8" s="85"/>
      <c r="Y8" s="85"/>
      <c r="Z8" s="85"/>
      <c r="AA8" s="85"/>
    </row>
    <row r="9" spans="1:27" x14ac:dyDescent="0.25">
      <c r="A9" s="85"/>
      <c r="B9" s="85"/>
      <c r="C9" s="87"/>
      <c r="D9" s="87"/>
      <c r="E9" s="91"/>
      <c r="F9" s="102" t="s">
        <v>11</v>
      </c>
      <c r="G9" s="149"/>
      <c r="H9" s="150"/>
      <c r="I9" s="87" t="s">
        <v>16</v>
      </c>
      <c r="J9" s="85" t="s">
        <v>17</v>
      </c>
      <c r="K9" s="85" t="s">
        <v>5</v>
      </c>
      <c r="L9" s="85"/>
      <c r="M9" s="85"/>
      <c r="N9" s="85"/>
      <c r="O9" s="85"/>
      <c r="P9" s="85"/>
      <c r="Q9" s="85"/>
      <c r="R9" s="85"/>
      <c r="S9" s="85"/>
      <c r="T9" s="153"/>
      <c r="U9" s="85" t="s">
        <v>17</v>
      </c>
      <c r="V9" s="85" t="s">
        <v>6</v>
      </c>
      <c r="W9" s="85"/>
      <c r="X9" s="85"/>
      <c r="Y9" s="85"/>
      <c r="Z9" s="85"/>
      <c r="AA9" s="85"/>
    </row>
    <row r="10" spans="1:27" ht="120" x14ac:dyDescent="0.25">
      <c r="A10" s="85"/>
      <c r="B10" s="85"/>
      <c r="C10" s="14" t="s">
        <v>1</v>
      </c>
      <c r="D10" s="14" t="s">
        <v>2</v>
      </c>
      <c r="E10" s="91"/>
      <c r="F10" s="13" t="s">
        <v>12</v>
      </c>
      <c r="G10" s="13" t="s">
        <v>13</v>
      </c>
      <c r="H10" s="13" t="s">
        <v>21</v>
      </c>
      <c r="I10" s="87"/>
      <c r="J10" s="85"/>
      <c r="K10" s="14" t="s">
        <v>10</v>
      </c>
      <c r="L10" s="14" t="s">
        <v>14</v>
      </c>
      <c r="M10" s="4" t="s">
        <v>24</v>
      </c>
      <c r="N10" s="14" t="s">
        <v>25</v>
      </c>
      <c r="O10" s="14" t="s">
        <v>26</v>
      </c>
      <c r="P10" s="71" t="s">
        <v>27</v>
      </c>
      <c r="Q10" s="71" t="s">
        <v>161</v>
      </c>
      <c r="R10" s="14" t="s">
        <v>162</v>
      </c>
      <c r="S10" s="85"/>
      <c r="T10" s="153"/>
      <c r="U10" s="85"/>
      <c r="V10" s="14" t="s">
        <v>10</v>
      </c>
      <c r="W10" s="14" t="s">
        <v>14</v>
      </c>
      <c r="X10" s="4" t="s">
        <v>24</v>
      </c>
      <c r="Y10" s="14" t="s">
        <v>25</v>
      </c>
      <c r="Z10" s="14" t="s">
        <v>26</v>
      </c>
      <c r="AA10" s="14" t="s">
        <v>27</v>
      </c>
    </row>
    <row r="11" spans="1:27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>
        <v>16</v>
      </c>
      <c r="Q11" s="6">
        <v>17</v>
      </c>
      <c r="R11" s="6">
        <v>18</v>
      </c>
      <c r="S11" s="6">
        <v>19</v>
      </c>
      <c r="T11" s="6">
        <v>20</v>
      </c>
      <c r="U11" s="6">
        <v>21</v>
      </c>
      <c r="V11" s="6">
        <v>22</v>
      </c>
      <c r="W11" s="6">
        <v>23</v>
      </c>
      <c r="X11" s="6">
        <v>24</v>
      </c>
      <c r="Y11" s="6">
        <v>25</v>
      </c>
      <c r="Z11" s="6">
        <v>26</v>
      </c>
      <c r="AA11" s="6">
        <v>27</v>
      </c>
    </row>
    <row r="12" spans="1:27" x14ac:dyDescent="0.25">
      <c r="A12" s="193" t="s">
        <v>79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</row>
    <row r="13" spans="1:27" x14ac:dyDescent="0.25">
      <c r="A13" s="194" t="s">
        <v>117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</row>
    <row r="14" spans="1:27" ht="42" customHeight="1" x14ac:dyDescent="0.25">
      <c r="A14" s="139">
        <v>1</v>
      </c>
      <c r="B14" s="108" t="s">
        <v>80</v>
      </c>
      <c r="C14" s="139">
        <v>2020</v>
      </c>
      <c r="D14" s="139">
        <v>2025</v>
      </c>
      <c r="E14" s="108" t="s">
        <v>109</v>
      </c>
      <c r="F14" s="139" t="s">
        <v>4</v>
      </c>
      <c r="G14" s="139" t="s">
        <v>4</v>
      </c>
      <c r="H14" s="139"/>
      <c r="I14" s="9" t="s">
        <v>3</v>
      </c>
      <c r="J14" s="21">
        <f>J17</f>
        <v>17295.099999999999</v>
      </c>
      <c r="K14" s="21">
        <v>0</v>
      </c>
      <c r="L14" s="21">
        <v>0</v>
      </c>
      <c r="M14" s="21">
        <v>17295.099999999999</v>
      </c>
      <c r="N14" s="58">
        <v>0</v>
      </c>
      <c r="O14" s="21">
        <v>0</v>
      </c>
      <c r="P14" s="21"/>
      <c r="Q14" s="21"/>
      <c r="R14" s="21">
        <v>0</v>
      </c>
      <c r="S14" s="108"/>
      <c r="T14" s="139"/>
      <c r="U14" s="139"/>
      <c r="V14" s="139"/>
      <c r="W14" s="139"/>
      <c r="X14" s="139"/>
      <c r="Y14" s="139"/>
      <c r="Z14" s="139"/>
      <c r="AA14" s="139"/>
    </row>
    <row r="15" spans="1:27" ht="40.5" customHeight="1" x14ac:dyDescent="0.25">
      <c r="A15" s="140"/>
      <c r="B15" s="109"/>
      <c r="C15" s="140"/>
      <c r="D15" s="140"/>
      <c r="E15" s="109"/>
      <c r="F15" s="140"/>
      <c r="G15" s="140"/>
      <c r="H15" s="140"/>
      <c r="I15" s="9" t="s">
        <v>28</v>
      </c>
      <c r="J15" s="21">
        <f>J18</f>
        <v>0</v>
      </c>
      <c r="K15" s="21">
        <f t="shared" ref="K15:R16" si="0">K18</f>
        <v>0</v>
      </c>
      <c r="L15" s="21">
        <f t="shared" si="0"/>
        <v>0</v>
      </c>
      <c r="M15" s="21">
        <f t="shared" si="0"/>
        <v>0</v>
      </c>
      <c r="N15" s="58">
        <f t="shared" si="0"/>
        <v>0</v>
      </c>
      <c r="O15" s="21">
        <f t="shared" si="0"/>
        <v>0</v>
      </c>
      <c r="P15" s="21">
        <f t="shared" si="0"/>
        <v>0</v>
      </c>
      <c r="Q15" s="21">
        <f t="shared" si="0"/>
        <v>0</v>
      </c>
      <c r="R15" s="21">
        <f t="shared" si="0"/>
        <v>0</v>
      </c>
      <c r="S15" s="109"/>
      <c r="T15" s="140"/>
      <c r="U15" s="140"/>
      <c r="V15" s="140"/>
      <c r="W15" s="140"/>
      <c r="X15" s="140"/>
      <c r="Y15" s="140"/>
      <c r="Z15" s="140"/>
      <c r="AA15" s="140"/>
    </row>
    <row r="16" spans="1:27" ht="37.5" customHeight="1" x14ac:dyDescent="0.25">
      <c r="A16" s="148"/>
      <c r="B16" s="109"/>
      <c r="C16" s="148"/>
      <c r="D16" s="148"/>
      <c r="E16" s="129"/>
      <c r="F16" s="148"/>
      <c r="G16" s="148"/>
      <c r="H16" s="148"/>
      <c r="I16" s="11" t="s">
        <v>29</v>
      </c>
      <c r="J16" s="21">
        <f>J19</f>
        <v>17295.099999999999</v>
      </c>
      <c r="K16" s="21">
        <f t="shared" si="0"/>
        <v>0</v>
      </c>
      <c r="L16" s="21">
        <v>31536.94</v>
      </c>
      <c r="M16" s="21">
        <v>17295.099999999999</v>
      </c>
      <c r="N16" s="58">
        <f t="shared" si="0"/>
        <v>0</v>
      </c>
      <c r="O16" s="21">
        <f t="shared" si="0"/>
        <v>0</v>
      </c>
      <c r="P16" s="21">
        <f t="shared" si="0"/>
        <v>0</v>
      </c>
      <c r="Q16" s="21">
        <f t="shared" si="0"/>
        <v>0</v>
      </c>
      <c r="R16" s="21">
        <f t="shared" si="0"/>
        <v>0</v>
      </c>
      <c r="S16" s="110"/>
      <c r="T16" s="145"/>
      <c r="U16" s="145"/>
      <c r="V16" s="145"/>
      <c r="W16" s="145"/>
      <c r="X16" s="145"/>
      <c r="Y16" s="145"/>
      <c r="Z16" s="145"/>
      <c r="AA16" s="145"/>
    </row>
    <row r="17" spans="1:27" ht="42.75" customHeight="1" x14ac:dyDescent="0.25">
      <c r="A17" s="144" t="s">
        <v>38</v>
      </c>
      <c r="B17" s="108" t="s">
        <v>81</v>
      </c>
      <c r="C17" s="144">
        <v>2020</v>
      </c>
      <c r="D17" s="144">
        <v>2025</v>
      </c>
      <c r="E17" s="108" t="s">
        <v>109</v>
      </c>
      <c r="F17" s="133" t="s">
        <v>82</v>
      </c>
      <c r="G17" s="133" t="s">
        <v>83</v>
      </c>
      <c r="H17" s="133"/>
      <c r="I17" s="9" t="s">
        <v>3</v>
      </c>
      <c r="J17" s="21">
        <f t="shared" ref="J17:R17" si="1">J18+J19</f>
        <v>17295.099999999999</v>
      </c>
      <c r="K17" s="21">
        <f t="shared" si="1"/>
        <v>0</v>
      </c>
      <c r="L17" s="21">
        <f t="shared" si="1"/>
        <v>0</v>
      </c>
      <c r="M17" s="21">
        <f t="shared" si="1"/>
        <v>17295.099999999999</v>
      </c>
      <c r="N17" s="58">
        <f t="shared" si="1"/>
        <v>0</v>
      </c>
      <c r="O17" s="21">
        <f t="shared" si="1"/>
        <v>0</v>
      </c>
      <c r="P17" s="21">
        <f t="shared" si="1"/>
        <v>0</v>
      </c>
      <c r="Q17" s="21">
        <f t="shared" si="1"/>
        <v>0</v>
      </c>
      <c r="R17" s="21">
        <f t="shared" si="1"/>
        <v>0</v>
      </c>
      <c r="S17" s="108" t="s">
        <v>119</v>
      </c>
      <c r="T17" s="139" t="s">
        <v>105</v>
      </c>
      <c r="U17" s="139"/>
      <c r="V17" s="204"/>
      <c r="W17" s="204"/>
      <c r="X17" s="204"/>
      <c r="Y17" s="204"/>
      <c r="Z17" s="204"/>
      <c r="AA17" s="204"/>
    </row>
    <row r="18" spans="1:27" ht="38.25" customHeight="1" x14ac:dyDescent="0.25">
      <c r="A18" s="144"/>
      <c r="B18" s="109"/>
      <c r="C18" s="144"/>
      <c r="D18" s="144"/>
      <c r="E18" s="109"/>
      <c r="F18" s="134"/>
      <c r="G18" s="134"/>
      <c r="H18" s="134"/>
      <c r="I18" s="9" t="s">
        <v>28</v>
      </c>
      <c r="J18" s="21">
        <f>K18+L18+M18+N18+O18+R18</f>
        <v>0</v>
      </c>
      <c r="K18" s="21">
        <v>0</v>
      </c>
      <c r="L18" s="21">
        <v>0</v>
      </c>
      <c r="M18" s="21">
        <v>0</v>
      </c>
      <c r="N18" s="58">
        <v>0</v>
      </c>
      <c r="O18" s="21">
        <v>0</v>
      </c>
      <c r="P18" s="21"/>
      <c r="Q18" s="21"/>
      <c r="R18" s="21">
        <v>0</v>
      </c>
      <c r="S18" s="109"/>
      <c r="T18" s="140"/>
      <c r="U18" s="140"/>
      <c r="V18" s="205"/>
      <c r="W18" s="205"/>
      <c r="X18" s="205"/>
      <c r="Y18" s="205"/>
      <c r="Z18" s="205"/>
      <c r="AA18" s="205"/>
    </row>
    <row r="19" spans="1:27" ht="39.75" customHeight="1" x14ac:dyDescent="0.25">
      <c r="A19" s="144"/>
      <c r="B19" s="129"/>
      <c r="C19" s="144"/>
      <c r="D19" s="144"/>
      <c r="E19" s="129"/>
      <c r="F19" s="135"/>
      <c r="G19" s="135"/>
      <c r="H19" s="135"/>
      <c r="I19" s="9" t="s">
        <v>29</v>
      </c>
      <c r="J19" s="21">
        <f>K19+L19+M19+N19+O19+R19</f>
        <v>17295.099999999999</v>
      </c>
      <c r="K19" s="21">
        <v>0</v>
      </c>
      <c r="L19" s="21">
        <v>0</v>
      </c>
      <c r="M19" s="21">
        <v>17295.099999999999</v>
      </c>
      <c r="N19" s="58">
        <v>0</v>
      </c>
      <c r="O19" s="21">
        <v>0</v>
      </c>
      <c r="P19" s="21"/>
      <c r="Q19" s="21"/>
      <c r="R19" s="21">
        <v>0</v>
      </c>
      <c r="S19" s="110"/>
      <c r="T19" s="148"/>
      <c r="U19" s="148"/>
      <c r="V19" s="206"/>
      <c r="W19" s="206"/>
      <c r="X19" s="206"/>
      <c r="Y19" s="206"/>
      <c r="Z19" s="206"/>
      <c r="AA19" s="206"/>
    </row>
    <row r="20" spans="1:27" x14ac:dyDescent="0.25">
      <c r="A20" s="191" t="s">
        <v>118</v>
      </c>
      <c r="B20" s="192"/>
      <c r="C20" s="192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2"/>
      <c r="V20" s="192"/>
      <c r="W20" s="192"/>
      <c r="X20" s="192"/>
      <c r="Y20" s="192"/>
      <c r="Z20" s="192"/>
      <c r="AA20" s="192"/>
    </row>
    <row r="21" spans="1:27" ht="40.5" customHeight="1" x14ac:dyDescent="0.25">
      <c r="A21" s="105">
        <v>2</v>
      </c>
      <c r="B21" s="111" t="s">
        <v>95</v>
      </c>
      <c r="C21" s="105">
        <v>2020</v>
      </c>
      <c r="D21" s="105">
        <v>2025</v>
      </c>
      <c r="E21" s="108" t="s">
        <v>109</v>
      </c>
      <c r="F21" s="105" t="s">
        <v>4</v>
      </c>
      <c r="G21" s="105" t="s">
        <v>4</v>
      </c>
      <c r="H21" s="105"/>
      <c r="I21" s="17" t="s">
        <v>3</v>
      </c>
      <c r="J21" s="23">
        <f t="shared" ref="J21:R21" si="2">J22+J23</f>
        <v>293986.99</v>
      </c>
      <c r="K21" s="21">
        <f t="shared" si="2"/>
        <v>38900</v>
      </c>
      <c r="L21" s="21">
        <f t="shared" si="2"/>
        <v>0</v>
      </c>
      <c r="M21" s="21">
        <v>22119.86</v>
      </c>
      <c r="N21" s="58">
        <f t="shared" si="2"/>
        <v>54450.19</v>
      </c>
      <c r="O21" s="23">
        <f t="shared" si="2"/>
        <v>86400</v>
      </c>
      <c r="P21" s="23">
        <f t="shared" si="2"/>
        <v>60480</v>
      </c>
      <c r="Q21" s="23">
        <f t="shared" si="2"/>
        <v>60480</v>
      </c>
      <c r="R21" s="23">
        <f t="shared" si="2"/>
        <v>60580</v>
      </c>
      <c r="S21" s="111" t="s">
        <v>120</v>
      </c>
      <c r="T21" s="105"/>
      <c r="U21" s="105"/>
      <c r="V21" s="105"/>
      <c r="W21" s="105"/>
      <c r="X21" s="105"/>
      <c r="Y21" s="105"/>
      <c r="Z21" s="105"/>
      <c r="AA21" s="105"/>
    </row>
    <row r="22" spans="1:27" ht="45.75" customHeight="1" x14ac:dyDescent="0.25">
      <c r="A22" s="106"/>
      <c r="B22" s="112"/>
      <c r="C22" s="106"/>
      <c r="D22" s="106"/>
      <c r="E22" s="109"/>
      <c r="F22" s="106"/>
      <c r="G22" s="106"/>
      <c r="H22" s="106"/>
      <c r="I22" s="18" t="s">
        <v>28</v>
      </c>
      <c r="J22" s="23">
        <f t="shared" ref="J22:R23" si="3">J25+J28</f>
        <v>0</v>
      </c>
      <c r="K22" s="21">
        <f t="shared" si="3"/>
        <v>0</v>
      </c>
      <c r="L22" s="21">
        <f t="shared" si="3"/>
        <v>0</v>
      </c>
      <c r="M22" s="21">
        <f t="shared" si="3"/>
        <v>0</v>
      </c>
      <c r="N22" s="58">
        <f t="shared" si="3"/>
        <v>0</v>
      </c>
      <c r="O22" s="23">
        <f t="shared" si="3"/>
        <v>0</v>
      </c>
      <c r="P22" s="23"/>
      <c r="Q22" s="23"/>
      <c r="R22" s="23">
        <f t="shared" si="3"/>
        <v>0</v>
      </c>
      <c r="S22" s="112"/>
      <c r="T22" s="106"/>
      <c r="U22" s="106"/>
      <c r="V22" s="106"/>
      <c r="W22" s="106"/>
      <c r="X22" s="106"/>
      <c r="Y22" s="106"/>
      <c r="Z22" s="106"/>
      <c r="AA22" s="106"/>
    </row>
    <row r="23" spans="1:27" ht="37.5" customHeight="1" x14ac:dyDescent="0.25">
      <c r="A23" s="107"/>
      <c r="B23" s="113"/>
      <c r="C23" s="107"/>
      <c r="D23" s="107"/>
      <c r="E23" s="129"/>
      <c r="F23" s="107"/>
      <c r="G23" s="107"/>
      <c r="H23" s="107"/>
      <c r="I23" s="18" t="s">
        <v>29</v>
      </c>
      <c r="J23" s="23">
        <f t="shared" si="3"/>
        <v>293986.99</v>
      </c>
      <c r="K23" s="21">
        <f>K26+K29</f>
        <v>38900</v>
      </c>
      <c r="L23" s="21">
        <v>0</v>
      </c>
      <c r="M23" s="21">
        <v>22119.86</v>
      </c>
      <c r="N23" s="58">
        <f t="shared" ref="N23:R23" si="4">N26+N29</f>
        <v>54450.19</v>
      </c>
      <c r="O23" s="21">
        <f t="shared" si="4"/>
        <v>86400</v>
      </c>
      <c r="P23" s="21">
        <f t="shared" si="4"/>
        <v>60480</v>
      </c>
      <c r="Q23" s="21">
        <f t="shared" si="4"/>
        <v>60480</v>
      </c>
      <c r="R23" s="21">
        <f t="shared" si="4"/>
        <v>60580</v>
      </c>
      <c r="S23" s="113"/>
      <c r="T23" s="107"/>
      <c r="U23" s="107"/>
      <c r="V23" s="107"/>
      <c r="W23" s="107"/>
      <c r="X23" s="107"/>
      <c r="Y23" s="107"/>
      <c r="Z23" s="107"/>
      <c r="AA23" s="107"/>
    </row>
    <row r="24" spans="1:27" ht="44.25" customHeight="1" x14ac:dyDescent="0.25">
      <c r="A24" s="105" t="s">
        <v>84</v>
      </c>
      <c r="B24" s="111" t="s">
        <v>85</v>
      </c>
      <c r="C24" s="105">
        <v>2020</v>
      </c>
      <c r="D24" s="105">
        <v>2025</v>
      </c>
      <c r="E24" s="108" t="s">
        <v>109</v>
      </c>
      <c r="F24" s="130" t="s">
        <v>82</v>
      </c>
      <c r="G24" s="130" t="s">
        <v>83</v>
      </c>
      <c r="H24" s="201"/>
      <c r="I24" s="17" t="s">
        <v>3</v>
      </c>
      <c r="J24" s="21">
        <f>J25+J26</f>
        <v>0</v>
      </c>
      <c r="K24" s="21">
        <f>K25+K26</f>
        <v>0</v>
      </c>
      <c r="L24" s="21">
        <v>0</v>
      </c>
      <c r="M24" s="21">
        <v>0</v>
      </c>
      <c r="N24" s="58">
        <f>N25+N26</f>
        <v>0</v>
      </c>
      <c r="O24" s="21">
        <v>0</v>
      </c>
      <c r="P24" s="21"/>
      <c r="Q24" s="21"/>
      <c r="R24" s="21">
        <f>R25+R26</f>
        <v>0</v>
      </c>
      <c r="S24" s="111" t="s">
        <v>120</v>
      </c>
      <c r="T24" s="105" t="s">
        <v>105</v>
      </c>
      <c r="U24" s="105"/>
      <c r="V24" s="105"/>
      <c r="W24" s="105"/>
      <c r="X24" s="114"/>
      <c r="Y24" s="105"/>
      <c r="Z24" s="105"/>
      <c r="AA24" s="105"/>
    </row>
    <row r="25" spans="1:27" ht="36.75" customHeight="1" x14ac:dyDescent="0.25">
      <c r="A25" s="106"/>
      <c r="B25" s="112"/>
      <c r="C25" s="106"/>
      <c r="D25" s="106"/>
      <c r="E25" s="109"/>
      <c r="F25" s="131"/>
      <c r="G25" s="131"/>
      <c r="H25" s="202"/>
      <c r="I25" s="17" t="s">
        <v>28</v>
      </c>
      <c r="J25" s="21">
        <f>K25+L25+M25+N25+O25+R25</f>
        <v>0</v>
      </c>
      <c r="K25" s="21">
        <v>0</v>
      </c>
      <c r="L25" s="21">
        <v>0</v>
      </c>
      <c r="M25" s="21">
        <v>0</v>
      </c>
      <c r="N25" s="58">
        <v>0</v>
      </c>
      <c r="O25" s="21">
        <v>0</v>
      </c>
      <c r="P25" s="21"/>
      <c r="Q25" s="21"/>
      <c r="R25" s="21">
        <v>0</v>
      </c>
      <c r="S25" s="112"/>
      <c r="T25" s="106"/>
      <c r="U25" s="106"/>
      <c r="V25" s="106"/>
      <c r="W25" s="106"/>
      <c r="X25" s="115"/>
      <c r="Y25" s="106"/>
      <c r="Z25" s="106"/>
      <c r="AA25" s="106"/>
    </row>
    <row r="26" spans="1:27" ht="42" customHeight="1" x14ac:dyDescent="0.25">
      <c r="A26" s="107"/>
      <c r="B26" s="113"/>
      <c r="C26" s="107"/>
      <c r="D26" s="107"/>
      <c r="E26" s="129"/>
      <c r="F26" s="132"/>
      <c r="G26" s="132"/>
      <c r="H26" s="203"/>
      <c r="I26" s="17" t="s">
        <v>29</v>
      </c>
      <c r="J26" s="21">
        <f>K26+L26+M26+N26+O26+R26</f>
        <v>0</v>
      </c>
      <c r="K26" s="21">
        <v>0</v>
      </c>
      <c r="L26" s="21">
        <v>0</v>
      </c>
      <c r="M26" s="21">
        <v>0</v>
      </c>
      <c r="N26" s="58">
        <v>0</v>
      </c>
      <c r="O26" s="21">
        <v>0</v>
      </c>
      <c r="P26" s="21"/>
      <c r="Q26" s="21"/>
      <c r="R26" s="21">
        <v>0</v>
      </c>
      <c r="S26" s="113"/>
      <c r="T26" s="107"/>
      <c r="U26" s="107"/>
      <c r="V26" s="107"/>
      <c r="W26" s="107"/>
      <c r="X26" s="116"/>
      <c r="Y26" s="107"/>
      <c r="Z26" s="107"/>
      <c r="AA26" s="107"/>
    </row>
    <row r="27" spans="1:27" ht="44.25" customHeight="1" x14ac:dyDescent="0.25">
      <c r="A27" s="105" t="s">
        <v>47</v>
      </c>
      <c r="B27" s="111" t="s">
        <v>94</v>
      </c>
      <c r="C27" s="105">
        <v>2020</v>
      </c>
      <c r="D27" s="105">
        <v>2025</v>
      </c>
      <c r="E27" s="108" t="s">
        <v>109</v>
      </c>
      <c r="F27" s="130" t="s">
        <v>82</v>
      </c>
      <c r="G27" s="130" t="s">
        <v>83</v>
      </c>
      <c r="H27" s="130"/>
      <c r="I27" s="17" t="s">
        <v>3</v>
      </c>
      <c r="J27" s="21">
        <f t="shared" ref="J27:R27" si="5">J28+J29</f>
        <v>293986.99</v>
      </c>
      <c r="K27" s="21">
        <v>38900</v>
      </c>
      <c r="L27" s="21">
        <f t="shared" si="5"/>
        <v>31536.94</v>
      </c>
      <c r="M27" s="21">
        <f t="shared" si="5"/>
        <v>22119.86</v>
      </c>
      <c r="N27" s="58">
        <f t="shared" si="5"/>
        <v>54450.19</v>
      </c>
      <c r="O27" s="21">
        <f t="shared" si="5"/>
        <v>86400</v>
      </c>
      <c r="P27" s="21">
        <f t="shared" si="5"/>
        <v>60480</v>
      </c>
      <c r="Q27" s="21">
        <f t="shared" si="5"/>
        <v>60480</v>
      </c>
      <c r="R27" s="21">
        <f t="shared" si="5"/>
        <v>60580</v>
      </c>
      <c r="S27" s="111"/>
      <c r="T27" s="105" t="s">
        <v>105</v>
      </c>
      <c r="U27" s="105"/>
      <c r="V27" s="117"/>
      <c r="W27" s="117"/>
      <c r="X27" s="117"/>
      <c r="Y27" s="117"/>
      <c r="Z27" s="117"/>
      <c r="AA27" s="117"/>
    </row>
    <row r="28" spans="1:27" ht="42" customHeight="1" x14ac:dyDescent="0.25">
      <c r="A28" s="106"/>
      <c r="B28" s="112"/>
      <c r="C28" s="106"/>
      <c r="D28" s="106"/>
      <c r="E28" s="109"/>
      <c r="F28" s="131"/>
      <c r="G28" s="131"/>
      <c r="H28" s="131"/>
      <c r="I28" s="17" t="s">
        <v>28</v>
      </c>
      <c r="J28" s="21">
        <f>K28+L28+M28+N28+O28+R28</f>
        <v>0</v>
      </c>
      <c r="K28" s="21">
        <v>0</v>
      </c>
      <c r="L28" s="21">
        <v>0</v>
      </c>
      <c r="M28" s="21">
        <v>0</v>
      </c>
      <c r="N28" s="58">
        <v>0</v>
      </c>
      <c r="O28" s="21">
        <v>0</v>
      </c>
      <c r="P28" s="21"/>
      <c r="Q28" s="21"/>
      <c r="R28" s="21">
        <v>0</v>
      </c>
      <c r="S28" s="112"/>
      <c r="T28" s="106"/>
      <c r="U28" s="106"/>
      <c r="V28" s="117"/>
      <c r="W28" s="117"/>
      <c r="X28" s="117"/>
      <c r="Y28" s="117"/>
      <c r="Z28" s="117"/>
      <c r="AA28" s="117"/>
    </row>
    <row r="29" spans="1:27" ht="40.5" customHeight="1" x14ac:dyDescent="0.25">
      <c r="A29" s="107"/>
      <c r="B29" s="113"/>
      <c r="C29" s="107"/>
      <c r="D29" s="107"/>
      <c r="E29" s="129"/>
      <c r="F29" s="132"/>
      <c r="G29" s="132"/>
      <c r="H29" s="132"/>
      <c r="I29" s="17" t="s">
        <v>29</v>
      </c>
      <c r="J29" s="21">
        <f>K29+L29+M29+N29+O29+R29</f>
        <v>293986.99</v>
      </c>
      <c r="K29" s="21">
        <v>38900</v>
      </c>
      <c r="L29" s="21">
        <v>31536.94</v>
      </c>
      <c r="M29" s="21">
        <v>22119.86</v>
      </c>
      <c r="N29" s="58">
        <v>54450.19</v>
      </c>
      <c r="O29" s="21">
        <v>86400</v>
      </c>
      <c r="P29" s="21">
        <v>60480</v>
      </c>
      <c r="Q29" s="21">
        <v>60480</v>
      </c>
      <c r="R29" s="21">
        <v>60580</v>
      </c>
      <c r="S29" s="113"/>
      <c r="T29" s="107"/>
      <c r="U29" s="107"/>
      <c r="V29" s="117"/>
      <c r="W29" s="117"/>
      <c r="X29" s="117"/>
      <c r="Y29" s="117"/>
      <c r="Z29" s="117"/>
      <c r="AA29" s="117"/>
    </row>
    <row r="30" spans="1:27" ht="22.5" customHeight="1" x14ac:dyDescent="0.25">
      <c r="A30" s="195" t="s">
        <v>7</v>
      </c>
      <c r="B30" s="196"/>
      <c r="C30" s="105">
        <v>2020</v>
      </c>
      <c r="D30" s="105">
        <v>2025</v>
      </c>
      <c r="E30" s="111" t="s">
        <v>4</v>
      </c>
      <c r="F30" s="111" t="s">
        <v>4</v>
      </c>
      <c r="G30" s="111" t="s">
        <v>4</v>
      </c>
      <c r="H30" s="111" t="s">
        <v>4</v>
      </c>
      <c r="I30" s="12" t="s">
        <v>3</v>
      </c>
      <c r="J30" s="22">
        <f>J31+J32</f>
        <v>432242.08999999997</v>
      </c>
      <c r="K30" s="57">
        <f t="shared" ref="K30:R30" si="6">K31+K32</f>
        <v>38900</v>
      </c>
      <c r="L30" s="57">
        <f t="shared" si="6"/>
        <v>31536.94</v>
      </c>
      <c r="M30" s="57">
        <f>M31+M32</f>
        <v>39414.959999999999</v>
      </c>
      <c r="N30" s="60">
        <f t="shared" si="6"/>
        <v>54450.19</v>
      </c>
      <c r="O30" s="22">
        <f t="shared" si="6"/>
        <v>86400</v>
      </c>
      <c r="P30" s="22">
        <f t="shared" si="6"/>
        <v>60480</v>
      </c>
      <c r="Q30" s="22">
        <f t="shared" si="6"/>
        <v>60480</v>
      </c>
      <c r="R30" s="22">
        <f t="shared" si="6"/>
        <v>60580</v>
      </c>
      <c r="S30" s="111" t="s">
        <v>4</v>
      </c>
      <c r="T30" s="105" t="s">
        <v>4</v>
      </c>
      <c r="U30" s="105" t="s">
        <v>4</v>
      </c>
      <c r="V30" s="105" t="s">
        <v>4</v>
      </c>
      <c r="W30" s="105" t="s">
        <v>4</v>
      </c>
      <c r="X30" s="114" t="s">
        <v>4</v>
      </c>
      <c r="Y30" s="105" t="s">
        <v>4</v>
      </c>
      <c r="Z30" s="105" t="s">
        <v>4</v>
      </c>
      <c r="AA30" s="105" t="s">
        <v>4</v>
      </c>
    </row>
    <row r="31" spans="1:27" ht="28.5" x14ac:dyDescent="0.25">
      <c r="A31" s="197"/>
      <c r="B31" s="198"/>
      <c r="C31" s="106"/>
      <c r="D31" s="106"/>
      <c r="E31" s="112"/>
      <c r="F31" s="112"/>
      <c r="G31" s="112"/>
      <c r="H31" s="112"/>
      <c r="I31" s="12" t="s">
        <v>28</v>
      </c>
      <c r="J31" s="22">
        <f>J22+J15</f>
        <v>0</v>
      </c>
      <c r="K31" s="57">
        <f>K22+K15</f>
        <v>0</v>
      </c>
      <c r="L31" s="57">
        <v>0</v>
      </c>
      <c r="M31" s="57">
        <v>0</v>
      </c>
      <c r="N31" s="60">
        <v>0</v>
      </c>
      <c r="O31" s="22">
        <v>0</v>
      </c>
      <c r="P31" s="22">
        <v>0</v>
      </c>
      <c r="Q31" s="22">
        <v>0</v>
      </c>
      <c r="R31" s="22">
        <v>0</v>
      </c>
      <c r="S31" s="112"/>
      <c r="T31" s="106"/>
      <c r="U31" s="106"/>
      <c r="V31" s="106"/>
      <c r="W31" s="106"/>
      <c r="X31" s="115"/>
      <c r="Y31" s="106"/>
      <c r="Z31" s="106"/>
      <c r="AA31" s="106"/>
    </row>
    <row r="32" spans="1:27" ht="28.5" x14ac:dyDescent="0.25">
      <c r="A32" s="199"/>
      <c r="B32" s="200"/>
      <c r="C32" s="107"/>
      <c r="D32" s="107"/>
      <c r="E32" s="113"/>
      <c r="F32" s="113"/>
      <c r="G32" s="113"/>
      <c r="H32" s="113"/>
      <c r="I32" s="12" t="s">
        <v>29</v>
      </c>
      <c r="J32" s="22">
        <f>K32+L32+M32+N32+O32+P32+Q32+R32</f>
        <v>432242.08999999997</v>
      </c>
      <c r="K32" s="57">
        <f>K23+K16</f>
        <v>38900</v>
      </c>
      <c r="L32" s="57">
        <f t="shared" ref="L32:R32" si="7">L23+L16</f>
        <v>31536.94</v>
      </c>
      <c r="M32" s="57">
        <f>M23+M16</f>
        <v>39414.959999999999</v>
      </c>
      <c r="N32" s="60">
        <f t="shared" si="7"/>
        <v>54450.19</v>
      </c>
      <c r="O32" s="22">
        <f t="shared" si="7"/>
        <v>86400</v>
      </c>
      <c r="P32" s="22">
        <f t="shared" si="7"/>
        <v>60480</v>
      </c>
      <c r="Q32" s="22">
        <f t="shared" si="7"/>
        <v>60480</v>
      </c>
      <c r="R32" s="22">
        <f t="shared" si="7"/>
        <v>60580</v>
      </c>
      <c r="S32" s="113"/>
      <c r="T32" s="107"/>
      <c r="U32" s="107"/>
      <c r="V32" s="107"/>
      <c r="W32" s="107"/>
      <c r="X32" s="116"/>
      <c r="Y32" s="107"/>
      <c r="Z32" s="107"/>
      <c r="AA32" s="107"/>
    </row>
  </sheetData>
  <mergeCells count="121">
    <mergeCell ref="U8:AA8"/>
    <mergeCell ref="F9:H9"/>
    <mergeCell ref="I9:I10"/>
    <mergeCell ref="J9:J10"/>
    <mergeCell ref="K9:R9"/>
    <mergeCell ref="U9:U10"/>
    <mergeCell ref="V9:AA9"/>
    <mergeCell ref="V1:AA4"/>
    <mergeCell ref="A5:AA5"/>
    <mergeCell ref="A7:A10"/>
    <mergeCell ref="B7:B10"/>
    <mergeCell ref="C7:D9"/>
    <mergeCell ref="E7:E10"/>
    <mergeCell ref="F7:R8"/>
    <mergeCell ref="S7:AA7"/>
    <mergeCell ref="S8:S10"/>
    <mergeCell ref="T8:T10"/>
    <mergeCell ref="A12:AA12"/>
    <mergeCell ref="A13:AA13"/>
    <mergeCell ref="A14:A16"/>
    <mergeCell ref="B14:B16"/>
    <mergeCell ref="C14:C16"/>
    <mergeCell ref="D14:D16"/>
    <mergeCell ref="E14:E16"/>
    <mergeCell ref="F14:F16"/>
    <mergeCell ref="G14:G16"/>
    <mergeCell ref="H14:H16"/>
    <mergeCell ref="U14:U16"/>
    <mergeCell ref="V14:V16"/>
    <mergeCell ref="W14:W16"/>
    <mergeCell ref="X14:X16"/>
    <mergeCell ref="Y14:Y16"/>
    <mergeCell ref="Z14:Z16"/>
    <mergeCell ref="AA14:AA16"/>
    <mergeCell ref="A17:A19"/>
    <mergeCell ref="B17:B19"/>
    <mergeCell ref="C17:C19"/>
    <mergeCell ref="D17:D19"/>
    <mergeCell ref="E17:E19"/>
    <mergeCell ref="F17:F19"/>
    <mergeCell ref="G17:G19"/>
    <mergeCell ref="S14:S16"/>
    <mergeCell ref="T14:T16"/>
    <mergeCell ref="X17:X19"/>
    <mergeCell ref="Y17:Y19"/>
    <mergeCell ref="Z17:Z19"/>
    <mergeCell ref="AA17:AA19"/>
    <mergeCell ref="A20:AA20"/>
    <mergeCell ref="A21:A23"/>
    <mergeCell ref="B21:B23"/>
    <mergeCell ref="C21:C23"/>
    <mergeCell ref="D21:D23"/>
    <mergeCell ref="E21:E23"/>
    <mergeCell ref="H17:H19"/>
    <mergeCell ref="S17:S19"/>
    <mergeCell ref="T17:T19"/>
    <mergeCell ref="U17:U19"/>
    <mergeCell ref="V17:V19"/>
    <mergeCell ref="W17:W19"/>
    <mergeCell ref="V21:V23"/>
    <mergeCell ref="W21:W23"/>
    <mergeCell ref="X21:X23"/>
    <mergeCell ref="Y21:Y23"/>
    <mergeCell ref="Z21:Z23"/>
    <mergeCell ref="AA21:AA23"/>
    <mergeCell ref="F21:F23"/>
    <mergeCell ref="G21:G23"/>
    <mergeCell ref="H21:H23"/>
    <mergeCell ref="S21:S23"/>
    <mergeCell ref="T21:T23"/>
    <mergeCell ref="U21:U23"/>
    <mergeCell ref="W24:W26"/>
    <mergeCell ref="X24:X26"/>
    <mergeCell ref="Y24:Y26"/>
    <mergeCell ref="Z24:Z26"/>
    <mergeCell ref="AA24:AA26"/>
    <mergeCell ref="U24:U26"/>
    <mergeCell ref="V24:V26"/>
    <mergeCell ref="G24:G26"/>
    <mergeCell ref="H24:H26"/>
    <mergeCell ref="S24:S26"/>
    <mergeCell ref="T24:T26"/>
    <mergeCell ref="A24:A26"/>
    <mergeCell ref="B24:B26"/>
    <mergeCell ref="C24:C26"/>
    <mergeCell ref="D24:D26"/>
    <mergeCell ref="E24:E26"/>
    <mergeCell ref="F24:F26"/>
    <mergeCell ref="Y27:Y29"/>
    <mergeCell ref="Z27:Z29"/>
    <mergeCell ref="AA27:AA29"/>
    <mergeCell ref="F27:F29"/>
    <mergeCell ref="G27:G29"/>
    <mergeCell ref="H27:H29"/>
    <mergeCell ref="S27:S29"/>
    <mergeCell ref="T27:T29"/>
    <mergeCell ref="U27:U29"/>
    <mergeCell ref="A30:B32"/>
    <mergeCell ref="C30:C32"/>
    <mergeCell ref="D30:D32"/>
    <mergeCell ref="E30:E32"/>
    <mergeCell ref="F30:F32"/>
    <mergeCell ref="G30:G32"/>
    <mergeCell ref="V27:V29"/>
    <mergeCell ref="W27:W29"/>
    <mergeCell ref="X27:X29"/>
    <mergeCell ref="X30:X32"/>
    <mergeCell ref="A27:A29"/>
    <mergeCell ref="B27:B29"/>
    <mergeCell ref="C27:C29"/>
    <mergeCell ref="D27:D29"/>
    <mergeCell ref="E27:E29"/>
    <mergeCell ref="Y30:Y32"/>
    <mergeCell ref="Z30:Z32"/>
    <mergeCell ref="AA30:AA32"/>
    <mergeCell ref="H30:H32"/>
    <mergeCell ref="S30:S32"/>
    <mergeCell ref="T30:T32"/>
    <mergeCell ref="U30:U32"/>
    <mergeCell ref="V30:V32"/>
    <mergeCell ref="W30:W32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abSelected="1" topLeftCell="B4" zoomScale="70" zoomScaleNormal="70" workbookViewId="0">
      <selection activeCell="J18" sqref="J18"/>
    </sheetView>
  </sheetViews>
  <sheetFormatPr defaultRowHeight="15" x14ac:dyDescent="0.25"/>
  <cols>
    <col min="2" max="2" width="26.7109375" customWidth="1"/>
    <col min="5" max="5" width="15.42578125" customWidth="1"/>
    <col min="9" max="9" width="13" customWidth="1"/>
    <col min="10" max="10" width="10.7109375" bestFit="1" customWidth="1"/>
    <col min="11" max="12" width="9.5703125" bestFit="1" customWidth="1"/>
    <col min="13" max="13" width="12" customWidth="1"/>
    <col min="14" max="15" width="9.5703125" bestFit="1" customWidth="1"/>
    <col min="16" max="17" width="9.5703125" customWidth="1"/>
    <col min="18" max="18" width="9.5703125" bestFit="1" customWidth="1"/>
    <col min="19" max="19" width="23.28515625" customWidth="1"/>
  </cols>
  <sheetData>
    <row r="1" spans="1:27" ht="27.75" customHeight="1" x14ac:dyDescent="0.25">
      <c r="M1" s="5"/>
      <c r="V1" s="151" t="s">
        <v>122</v>
      </c>
      <c r="W1" s="151"/>
      <c r="X1" s="151"/>
      <c r="Y1" s="151"/>
      <c r="Z1" s="151"/>
      <c r="AA1" s="151"/>
    </row>
    <row r="2" spans="1:27" ht="29.25" customHeight="1" x14ac:dyDescent="0.25">
      <c r="M2" s="5"/>
      <c r="V2" s="151"/>
      <c r="W2" s="151"/>
      <c r="X2" s="151"/>
      <c r="Y2" s="151"/>
      <c r="Z2" s="151"/>
      <c r="AA2" s="151"/>
    </row>
    <row r="3" spans="1:27" ht="23.25" customHeight="1" x14ac:dyDescent="0.25">
      <c r="M3" s="5"/>
      <c r="V3" s="151"/>
      <c r="W3" s="151"/>
      <c r="X3" s="151"/>
      <c r="Y3" s="151"/>
      <c r="Z3" s="151"/>
      <c r="AA3" s="151"/>
    </row>
    <row r="4" spans="1:27" ht="27" customHeight="1" x14ac:dyDescent="0.25">
      <c r="M4" s="5"/>
      <c r="V4" s="151"/>
      <c r="W4" s="151"/>
      <c r="X4" s="151"/>
      <c r="Y4" s="151"/>
      <c r="Z4" s="151"/>
      <c r="AA4" s="151"/>
    </row>
    <row r="5" spans="1:27" x14ac:dyDescent="0.25">
      <c r="A5" s="152" t="s">
        <v>86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</row>
    <row r="6" spans="1:2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/>
      <c r="N6" s="1"/>
      <c r="O6" s="1"/>
      <c r="P6" s="1"/>
      <c r="Q6" s="1"/>
      <c r="R6" s="1"/>
      <c r="S6" s="1"/>
      <c r="T6" s="1"/>
      <c r="U6" s="1"/>
      <c r="V6" s="1"/>
      <c r="W6" s="1"/>
      <c r="X6" s="3"/>
      <c r="Y6" s="1"/>
      <c r="Z6" s="1"/>
      <c r="AA6" s="7" t="s">
        <v>87</v>
      </c>
    </row>
    <row r="7" spans="1:27" x14ac:dyDescent="0.25">
      <c r="A7" s="85" t="s">
        <v>0</v>
      </c>
      <c r="B7" s="85" t="s">
        <v>22</v>
      </c>
      <c r="C7" s="87" t="s">
        <v>23</v>
      </c>
      <c r="D7" s="87"/>
      <c r="E7" s="91" t="s">
        <v>15</v>
      </c>
      <c r="F7" s="85" t="s">
        <v>9</v>
      </c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 t="s">
        <v>8</v>
      </c>
      <c r="T7" s="85"/>
      <c r="U7" s="85"/>
      <c r="V7" s="85"/>
      <c r="W7" s="85"/>
      <c r="X7" s="85"/>
      <c r="Y7" s="85"/>
      <c r="Z7" s="85"/>
      <c r="AA7" s="85"/>
    </row>
    <row r="8" spans="1:27" x14ac:dyDescent="0.25">
      <c r="A8" s="85"/>
      <c r="B8" s="85"/>
      <c r="C8" s="87"/>
      <c r="D8" s="87"/>
      <c r="E8" s="91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 t="s">
        <v>18</v>
      </c>
      <c r="T8" s="153" t="s">
        <v>19</v>
      </c>
      <c r="U8" s="85" t="s">
        <v>20</v>
      </c>
      <c r="V8" s="85"/>
      <c r="W8" s="85"/>
      <c r="X8" s="85"/>
      <c r="Y8" s="85"/>
      <c r="Z8" s="85"/>
      <c r="AA8" s="85"/>
    </row>
    <row r="9" spans="1:27" x14ac:dyDescent="0.25">
      <c r="A9" s="85"/>
      <c r="B9" s="85"/>
      <c r="C9" s="87"/>
      <c r="D9" s="87"/>
      <c r="E9" s="91"/>
      <c r="F9" s="102" t="s">
        <v>11</v>
      </c>
      <c r="G9" s="149"/>
      <c r="H9" s="150"/>
      <c r="I9" s="87" t="s">
        <v>16</v>
      </c>
      <c r="J9" s="85" t="s">
        <v>17</v>
      </c>
      <c r="K9" s="85" t="s">
        <v>5</v>
      </c>
      <c r="L9" s="85"/>
      <c r="M9" s="85"/>
      <c r="N9" s="85"/>
      <c r="O9" s="85"/>
      <c r="P9" s="85"/>
      <c r="Q9" s="85"/>
      <c r="R9" s="85"/>
      <c r="S9" s="85"/>
      <c r="T9" s="153"/>
      <c r="U9" s="85" t="s">
        <v>17</v>
      </c>
      <c r="V9" s="85" t="s">
        <v>6</v>
      </c>
      <c r="W9" s="85"/>
      <c r="X9" s="85"/>
      <c r="Y9" s="85"/>
      <c r="Z9" s="85"/>
      <c r="AA9" s="85"/>
    </row>
    <row r="10" spans="1:27" ht="120" x14ac:dyDescent="0.25">
      <c r="A10" s="85"/>
      <c r="B10" s="85"/>
      <c r="C10" s="14" t="s">
        <v>1</v>
      </c>
      <c r="D10" s="14" t="s">
        <v>2</v>
      </c>
      <c r="E10" s="91"/>
      <c r="F10" s="13" t="s">
        <v>12</v>
      </c>
      <c r="G10" s="13" t="s">
        <v>13</v>
      </c>
      <c r="H10" s="13" t="s">
        <v>21</v>
      </c>
      <c r="I10" s="87"/>
      <c r="J10" s="85"/>
      <c r="K10" s="14" t="s">
        <v>10</v>
      </c>
      <c r="L10" s="14" t="s">
        <v>14</v>
      </c>
      <c r="M10" s="4" t="s">
        <v>24</v>
      </c>
      <c r="N10" s="14" t="s">
        <v>25</v>
      </c>
      <c r="O10" s="14" t="s">
        <v>26</v>
      </c>
      <c r="P10" s="71" t="s">
        <v>27</v>
      </c>
      <c r="Q10" s="71" t="s">
        <v>161</v>
      </c>
      <c r="R10" s="14" t="s">
        <v>162</v>
      </c>
      <c r="S10" s="85"/>
      <c r="T10" s="153"/>
      <c r="U10" s="85"/>
      <c r="V10" s="14" t="s">
        <v>10</v>
      </c>
      <c r="W10" s="14" t="s">
        <v>14</v>
      </c>
      <c r="X10" s="4" t="s">
        <v>24</v>
      </c>
      <c r="Y10" s="14" t="s">
        <v>25</v>
      </c>
      <c r="Z10" s="14" t="s">
        <v>26</v>
      </c>
      <c r="AA10" s="14" t="s">
        <v>27</v>
      </c>
    </row>
    <row r="11" spans="1:27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/>
      <c r="Q11" s="6"/>
      <c r="R11" s="6">
        <v>16</v>
      </c>
      <c r="S11" s="6">
        <v>17</v>
      </c>
      <c r="T11" s="6">
        <v>18</v>
      </c>
      <c r="U11" s="6">
        <v>19</v>
      </c>
      <c r="V11" s="6">
        <v>20</v>
      </c>
      <c r="W11" s="6">
        <v>21</v>
      </c>
      <c r="X11" s="6">
        <v>22</v>
      </c>
      <c r="Y11" s="6">
        <v>23</v>
      </c>
      <c r="Z11" s="6">
        <v>24</v>
      </c>
      <c r="AA11" s="6">
        <v>25</v>
      </c>
    </row>
    <row r="12" spans="1:27" x14ac:dyDescent="0.25">
      <c r="A12" s="172" t="s">
        <v>96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</row>
    <row r="13" spans="1:27" x14ac:dyDescent="0.25">
      <c r="A13" s="173" t="s">
        <v>97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</row>
    <row r="14" spans="1:27" ht="25.5" customHeight="1" x14ac:dyDescent="0.25">
      <c r="A14" s="139">
        <v>1</v>
      </c>
      <c r="B14" s="108" t="s">
        <v>88</v>
      </c>
      <c r="C14" s="139">
        <v>2020</v>
      </c>
      <c r="D14" s="139">
        <v>2025</v>
      </c>
      <c r="E14" s="108" t="s">
        <v>109</v>
      </c>
      <c r="F14" s="168" t="s">
        <v>4</v>
      </c>
      <c r="G14" s="168" t="s">
        <v>4</v>
      </c>
      <c r="H14" s="139"/>
      <c r="I14" s="9" t="s">
        <v>3</v>
      </c>
      <c r="J14" s="15">
        <f t="shared" ref="J14:R14" si="0">J15+J16+J17</f>
        <v>272934</v>
      </c>
      <c r="K14" s="15">
        <f t="shared" si="0"/>
        <v>29500</v>
      </c>
      <c r="L14" s="15">
        <f t="shared" si="0"/>
        <v>0</v>
      </c>
      <c r="M14" s="15">
        <f t="shared" si="0"/>
        <v>133434</v>
      </c>
      <c r="N14" s="61">
        <f t="shared" si="0"/>
        <v>0</v>
      </c>
      <c r="O14" s="15">
        <f t="shared" si="0"/>
        <v>80000</v>
      </c>
      <c r="P14" s="15">
        <f t="shared" si="0"/>
        <v>10000</v>
      </c>
      <c r="Q14" s="15">
        <f t="shared" si="0"/>
        <v>10000</v>
      </c>
      <c r="R14" s="15">
        <f t="shared" si="0"/>
        <v>10000</v>
      </c>
      <c r="S14" s="108"/>
      <c r="T14" s="139"/>
      <c r="U14" s="139"/>
      <c r="V14" s="139"/>
      <c r="W14" s="139"/>
      <c r="X14" s="139"/>
      <c r="Y14" s="139"/>
      <c r="Z14" s="139"/>
      <c r="AA14" s="139"/>
    </row>
    <row r="15" spans="1:27" ht="30" x14ac:dyDescent="0.25">
      <c r="A15" s="140"/>
      <c r="B15" s="109"/>
      <c r="C15" s="140"/>
      <c r="D15" s="140"/>
      <c r="E15" s="109"/>
      <c r="F15" s="169"/>
      <c r="G15" s="169"/>
      <c r="H15" s="140"/>
      <c r="I15" s="9" t="s">
        <v>28</v>
      </c>
      <c r="J15" s="15">
        <f>K15+L15+M15+N15+O15+R15</f>
        <v>0</v>
      </c>
      <c r="K15" s="15">
        <f t="shared" ref="K15:R17" si="1">K19+K23</f>
        <v>0</v>
      </c>
      <c r="L15" s="15">
        <f t="shared" si="1"/>
        <v>0</v>
      </c>
      <c r="M15" s="15">
        <f t="shared" si="1"/>
        <v>0</v>
      </c>
      <c r="N15" s="61">
        <f t="shared" si="1"/>
        <v>0</v>
      </c>
      <c r="O15" s="15">
        <f t="shared" si="1"/>
        <v>0</v>
      </c>
      <c r="P15" s="15">
        <f t="shared" si="1"/>
        <v>0</v>
      </c>
      <c r="Q15" s="15">
        <f t="shared" si="1"/>
        <v>0</v>
      </c>
      <c r="R15" s="15">
        <f t="shared" si="1"/>
        <v>0</v>
      </c>
      <c r="S15" s="109"/>
      <c r="T15" s="140"/>
      <c r="U15" s="140"/>
      <c r="V15" s="140"/>
      <c r="W15" s="140"/>
      <c r="X15" s="140"/>
      <c r="Y15" s="140"/>
      <c r="Z15" s="140"/>
      <c r="AA15" s="140"/>
    </row>
    <row r="16" spans="1:27" ht="30" x14ac:dyDescent="0.25">
      <c r="A16" s="140"/>
      <c r="B16" s="109"/>
      <c r="C16" s="140"/>
      <c r="D16" s="140"/>
      <c r="E16" s="109"/>
      <c r="F16" s="169"/>
      <c r="G16" s="169"/>
      <c r="H16" s="140"/>
      <c r="I16" s="11" t="s">
        <v>31</v>
      </c>
      <c r="J16" s="15">
        <f>K16+L16+M16+N16+O16+R16</f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  <c r="N16" s="61">
        <f t="shared" si="1"/>
        <v>0</v>
      </c>
      <c r="O16" s="15">
        <f t="shared" si="1"/>
        <v>0</v>
      </c>
      <c r="P16" s="15">
        <f t="shared" si="1"/>
        <v>0</v>
      </c>
      <c r="Q16" s="15">
        <f t="shared" si="1"/>
        <v>0</v>
      </c>
      <c r="R16" s="15">
        <f t="shared" si="1"/>
        <v>0</v>
      </c>
      <c r="S16" s="109"/>
      <c r="T16" s="140"/>
      <c r="U16" s="140"/>
      <c r="V16" s="140"/>
      <c r="W16" s="140"/>
      <c r="X16" s="140"/>
      <c r="Y16" s="140"/>
      <c r="Z16" s="140"/>
      <c r="AA16" s="140"/>
    </row>
    <row r="17" spans="1:27" ht="36.75" customHeight="1" x14ac:dyDescent="0.25">
      <c r="A17" s="148"/>
      <c r="B17" s="109"/>
      <c r="C17" s="148"/>
      <c r="D17" s="148"/>
      <c r="E17" s="129"/>
      <c r="F17" s="170"/>
      <c r="G17" s="170"/>
      <c r="H17" s="148"/>
      <c r="I17" s="11" t="s">
        <v>29</v>
      </c>
      <c r="J17" s="15">
        <f>K17+L17+M17+N17+O17+R17+P17+Q17</f>
        <v>272934</v>
      </c>
      <c r="K17" s="15">
        <f t="shared" si="1"/>
        <v>29500</v>
      </c>
      <c r="L17" s="15">
        <f t="shared" si="1"/>
        <v>0</v>
      </c>
      <c r="M17" s="15">
        <f t="shared" si="1"/>
        <v>133434</v>
      </c>
      <c r="N17" s="61">
        <f t="shared" si="1"/>
        <v>0</v>
      </c>
      <c r="O17" s="15">
        <f t="shared" si="1"/>
        <v>80000</v>
      </c>
      <c r="P17" s="15">
        <f t="shared" si="1"/>
        <v>10000</v>
      </c>
      <c r="Q17" s="15">
        <f t="shared" si="1"/>
        <v>10000</v>
      </c>
      <c r="R17" s="15">
        <f t="shared" si="1"/>
        <v>10000</v>
      </c>
      <c r="S17" s="110"/>
      <c r="T17" s="145"/>
      <c r="U17" s="145"/>
      <c r="V17" s="145"/>
      <c r="W17" s="145"/>
      <c r="X17" s="145"/>
      <c r="Y17" s="145"/>
      <c r="Z17" s="145"/>
      <c r="AA17" s="145"/>
    </row>
    <row r="18" spans="1:27" ht="36.75" customHeight="1" x14ac:dyDescent="0.25">
      <c r="A18" s="168" t="s">
        <v>59</v>
      </c>
      <c r="B18" s="155" t="s">
        <v>89</v>
      </c>
      <c r="C18" s="139">
        <v>2020</v>
      </c>
      <c r="D18" s="139">
        <v>2025</v>
      </c>
      <c r="E18" s="108" t="s">
        <v>109</v>
      </c>
      <c r="F18" s="168" t="s">
        <v>62</v>
      </c>
      <c r="G18" s="168" t="s">
        <v>148</v>
      </c>
      <c r="H18" s="139"/>
      <c r="I18" s="9" t="s">
        <v>3</v>
      </c>
      <c r="J18" s="15">
        <f t="shared" ref="J18:R18" si="2">J19+J20+J21</f>
        <v>252934</v>
      </c>
      <c r="K18" s="15">
        <f t="shared" si="2"/>
        <v>29500</v>
      </c>
      <c r="L18" s="15">
        <f t="shared" si="2"/>
        <v>0</v>
      </c>
      <c r="M18" s="15">
        <f t="shared" si="2"/>
        <v>133434</v>
      </c>
      <c r="N18" s="61">
        <f t="shared" si="2"/>
        <v>0</v>
      </c>
      <c r="O18" s="15">
        <f t="shared" si="2"/>
        <v>80000</v>
      </c>
      <c r="P18" s="15">
        <f t="shared" si="2"/>
        <v>10000</v>
      </c>
      <c r="Q18" s="15">
        <f t="shared" si="2"/>
        <v>10000</v>
      </c>
      <c r="R18" s="15">
        <f t="shared" si="2"/>
        <v>10000</v>
      </c>
      <c r="S18" s="207" t="s">
        <v>137</v>
      </c>
      <c r="T18" s="139" t="s">
        <v>105</v>
      </c>
      <c r="U18" s="139"/>
      <c r="V18" s="139"/>
      <c r="W18" s="139"/>
      <c r="X18" s="139"/>
      <c r="Y18" s="139"/>
      <c r="Z18" s="139"/>
      <c r="AA18" s="139"/>
    </row>
    <row r="19" spans="1:27" ht="30" x14ac:dyDescent="0.25">
      <c r="A19" s="169"/>
      <c r="B19" s="155"/>
      <c r="C19" s="140"/>
      <c r="D19" s="140"/>
      <c r="E19" s="109"/>
      <c r="F19" s="169"/>
      <c r="G19" s="169"/>
      <c r="H19" s="140"/>
      <c r="I19" s="9" t="s">
        <v>28</v>
      </c>
      <c r="J19" s="15">
        <f>K19+L19+M19+N19+O19+R19</f>
        <v>0</v>
      </c>
      <c r="K19" s="15">
        <v>0</v>
      </c>
      <c r="L19" s="15">
        <v>0</v>
      </c>
      <c r="M19" s="15">
        <v>0</v>
      </c>
      <c r="N19" s="61">
        <v>0</v>
      </c>
      <c r="O19" s="15">
        <v>0</v>
      </c>
      <c r="P19" s="15"/>
      <c r="Q19" s="15"/>
      <c r="R19" s="15">
        <v>0</v>
      </c>
      <c r="S19" s="208"/>
      <c r="T19" s="140"/>
      <c r="U19" s="140"/>
      <c r="V19" s="140"/>
      <c r="W19" s="140"/>
      <c r="X19" s="140"/>
      <c r="Y19" s="140"/>
      <c r="Z19" s="140"/>
      <c r="AA19" s="140"/>
    </row>
    <row r="20" spans="1:27" ht="30" x14ac:dyDescent="0.25">
      <c r="A20" s="189"/>
      <c r="B20" s="156"/>
      <c r="C20" s="140"/>
      <c r="D20" s="140"/>
      <c r="E20" s="109"/>
      <c r="F20" s="176"/>
      <c r="G20" s="176"/>
      <c r="H20" s="176"/>
      <c r="I20" s="11" t="s">
        <v>31</v>
      </c>
      <c r="J20" s="15">
        <f>K20+L20+M20+N20+O20+R20</f>
        <v>0</v>
      </c>
      <c r="K20" s="15">
        <v>0</v>
      </c>
      <c r="L20" s="15">
        <v>0</v>
      </c>
      <c r="M20" s="15">
        <v>0</v>
      </c>
      <c r="N20" s="61">
        <v>0</v>
      </c>
      <c r="O20" s="15">
        <v>0</v>
      </c>
      <c r="P20" s="15"/>
      <c r="Q20" s="15"/>
      <c r="R20" s="15">
        <v>0</v>
      </c>
      <c r="S20" s="208"/>
      <c r="T20" s="176"/>
      <c r="U20" s="176"/>
      <c r="V20" s="176"/>
      <c r="W20" s="176"/>
      <c r="X20" s="176"/>
      <c r="Y20" s="176"/>
      <c r="Z20" s="176"/>
      <c r="AA20" s="176"/>
    </row>
    <row r="21" spans="1:27" ht="30" x14ac:dyDescent="0.25">
      <c r="A21" s="190"/>
      <c r="B21" s="156"/>
      <c r="C21" s="148"/>
      <c r="D21" s="148"/>
      <c r="E21" s="129"/>
      <c r="F21" s="145"/>
      <c r="G21" s="145"/>
      <c r="H21" s="145"/>
      <c r="I21" s="11" t="s">
        <v>29</v>
      </c>
      <c r="J21" s="15">
        <f>K21+L21+M21+N21+O21+R21</f>
        <v>252934</v>
      </c>
      <c r="K21" s="15">
        <v>29500</v>
      </c>
      <c r="L21" s="15">
        <v>0</v>
      </c>
      <c r="M21" s="15">
        <v>133434</v>
      </c>
      <c r="N21" s="61">
        <v>0</v>
      </c>
      <c r="O21" s="15">
        <v>80000</v>
      </c>
      <c r="P21" s="15">
        <v>10000</v>
      </c>
      <c r="Q21" s="15">
        <v>10000</v>
      </c>
      <c r="R21" s="15">
        <v>10000</v>
      </c>
      <c r="S21" s="209"/>
      <c r="T21" s="145"/>
      <c r="U21" s="145"/>
      <c r="V21" s="145"/>
      <c r="W21" s="145"/>
      <c r="X21" s="145"/>
      <c r="Y21" s="145"/>
      <c r="Z21" s="145"/>
      <c r="AA21" s="145"/>
    </row>
    <row r="22" spans="1:27" ht="30" customHeight="1" x14ac:dyDescent="0.25">
      <c r="A22" s="210" t="s">
        <v>90</v>
      </c>
      <c r="B22" s="108" t="s">
        <v>91</v>
      </c>
      <c r="C22" s="144">
        <v>2020</v>
      </c>
      <c r="D22" s="144">
        <v>2025</v>
      </c>
      <c r="E22" s="108" t="s">
        <v>109</v>
      </c>
      <c r="F22" s="133" t="s">
        <v>62</v>
      </c>
      <c r="G22" s="133" t="s">
        <v>148</v>
      </c>
      <c r="H22" s="133"/>
      <c r="I22" s="9" t="s">
        <v>3</v>
      </c>
      <c r="J22" s="15">
        <f t="shared" ref="J22:R22" si="3">J23+J24+J25</f>
        <v>0</v>
      </c>
      <c r="K22" s="15">
        <f t="shared" si="3"/>
        <v>0</v>
      </c>
      <c r="L22" s="15">
        <f t="shared" si="3"/>
        <v>0</v>
      </c>
      <c r="M22" s="15">
        <f t="shared" si="3"/>
        <v>0</v>
      </c>
      <c r="N22" s="61">
        <f t="shared" si="3"/>
        <v>0</v>
      </c>
      <c r="O22" s="15">
        <f t="shared" si="3"/>
        <v>0</v>
      </c>
      <c r="P22" s="15">
        <f t="shared" si="3"/>
        <v>0</v>
      </c>
      <c r="Q22" s="15">
        <f t="shared" si="3"/>
        <v>0</v>
      </c>
      <c r="R22" s="15">
        <f t="shared" si="3"/>
        <v>0</v>
      </c>
      <c r="S22" s="108" t="s">
        <v>92</v>
      </c>
      <c r="T22" s="139" t="s">
        <v>105</v>
      </c>
      <c r="U22" s="139"/>
      <c r="V22" s="139"/>
      <c r="W22" s="139"/>
      <c r="X22" s="139"/>
      <c r="Y22" s="139"/>
      <c r="Z22" s="139"/>
      <c r="AA22" s="139"/>
    </row>
    <row r="23" spans="1:27" ht="30" x14ac:dyDescent="0.25">
      <c r="A23" s="210"/>
      <c r="B23" s="109"/>
      <c r="C23" s="144"/>
      <c r="D23" s="144"/>
      <c r="E23" s="109"/>
      <c r="F23" s="134"/>
      <c r="G23" s="134"/>
      <c r="H23" s="134"/>
      <c r="I23" s="9" t="s">
        <v>28</v>
      </c>
      <c r="J23" s="15">
        <f>K23+L23+M23+N23+O23+R23</f>
        <v>0</v>
      </c>
      <c r="K23" s="15">
        <v>0</v>
      </c>
      <c r="L23" s="15">
        <v>0</v>
      </c>
      <c r="M23" s="15">
        <v>0</v>
      </c>
      <c r="N23" s="61">
        <v>0</v>
      </c>
      <c r="O23" s="15">
        <v>0</v>
      </c>
      <c r="P23" s="15"/>
      <c r="Q23" s="15"/>
      <c r="R23" s="15">
        <v>0</v>
      </c>
      <c r="S23" s="109"/>
      <c r="T23" s="140"/>
      <c r="U23" s="140"/>
      <c r="V23" s="140"/>
      <c r="W23" s="140"/>
      <c r="X23" s="140"/>
      <c r="Y23" s="140"/>
      <c r="Z23" s="140"/>
      <c r="AA23" s="140"/>
    </row>
    <row r="24" spans="1:27" ht="30" x14ac:dyDescent="0.25">
      <c r="A24" s="210"/>
      <c r="B24" s="109"/>
      <c r="C24" s="144"/>
      <c r="D24" s="144"/>
      <c r="E24" s="109"/>
      <c r="F24" s="134"/>
      <c r="G24" s="134"/>
      <c r="H24" s="134"/>
      <c r="I24" s="11" t="s">
        <v>31</v>
      </c>
      <c r="J24" s="15">
        <f>K24+L24+M24+N24+O24+R24</f>
        <v>0</v>
      </c>
      <c r="K24" s="15">
        <v>0</v>
      </c>
      <c r="L24" s="15">
        <v>0</v>
      </c>
      <c r="M24" s="15">
        <v>0</v>
      </c>
      <c r="N24" s="61">
        <v>0</v>
      </c>
      <c r="O24" s="15">
        <v>0</v>
      </c>
      <c r="P24" s="15"/>
      <c r="Q24" s="15"/>
      <c r="R24" s="15">
        <v>0</v>
      </c>
      <c r="S24" s="109"/>
      <c r="T24" s="140"/>
      <c r="U24" s="140"/>
      <c r="V24" s="140"/>
      <c r="W24" s="140"/>
      <c r="X24" s="140"/>
      <c r="Y24" s="140"/>
      <c r="Z24" s="140"/>
      <c r="AA24" s="140"/>
    </row>
    <row r="25" spans="1:27" ht="30" x14ac:dyDescent="0.25">
      <c r="A25" s="210"/>
      <c r="B25" s="129"/>
      <c r="C25" s="144"/>
      <c r="D25" s="144"/>
      <c r="E25" s="129"/>
      <c r="F25" s="135"/>
      <c r="G25" s="135"/>
      <c r="H25" s="135"/>
      <c r="I25" s="9" t="s">
        <v>29</v>
      </c>
      <c r="J25" s="15">
        <f>K25+L25+M25+N25+O25+R25</f>
        <v>0</v>
      </c>
      <c r="K25" s="15">
        <v>0</v>
      </c>
      <c r="L25" s="15">
        <v>0</v>
      </c>
      <c r="M25" s="15">
        <v>0</v>
      </c>
      <c r="N25" s="61">
        <v>0</v>
      </c>
      <c r="O25" s="15">
        <v>0</v>
      </c>
      <c r="P25" s="15"/>
      <c r="Q25" s="15"/>
      <c r="R25" s="15">
        <v>0</v>
      </c>
      <c r="S25" s="129"/>
      <c r="T25" s="148"/>
      <c r="U25" s="148"/>
      <c r="V25" s="148"/>
      <c r="W25" s="148"/>
      <c r="X25" s="148"/>
      <c r="Y25" s="148"/>
      <c r="Z25" s="148"/>
      <c r="AA25" s="148"/>
    </row>
    <row r="26" spans="1:27" ht="28.5" x14ac:dyDescent="0.25">
      <c r="A26" s="161" t="s">
        <v>7</v>
      </c>
      <c r="B26" s="162"/>
      <c r="C26" s="120">
        <v>2020</v>
      </c>
      <c r="D26" s="120">
        <v>2025</v>
      </c>
      <c r="E26" s="123" t="s">
        <v>4</v>
      </c>
      <c r="F26" s="123" t="s">
        <v>4</v>
      </c>
      <c r="G26" s="123" t="s">
        <v>4</v>
      </c>
      <c r="H26" s="123" t="s">
        <v>4</v>
      </c>
      <c r="I26" s="12" t="s">
        <v>3</v>
      </c>
      <c r="J26" s="8">
        <f>J27+J28+J29</f>
        <v>272934</v>
      </c>
      <c r="K26" s="10">
        <f t="shared" ref="K26:R26" si="4">K27+K28+K29</f>
        <v>29500</v>
      </c>
      <c r="L26" s="10">
        <f t="shared" si="4"/>
        <v>0</v>
      </c>
      <c r="M26" s="10">
        <f t="shared" si="4"/>
        <v>133434</v>
      </c>
      <c r="N26" s="62">
        <f t="shared" si="4"/>
        <v>0</v>
      </c>
      <c r="O26" s="8">
        <f t="shared" si="4"/>
        <v>80000</v>
      </c>
      <c r="P26" s="8">
        <f t="shared" si="4"/>
        <v>10000</v>
      </c>
      <c r="Q26" s="8">
        <f t="shared" si="4"/>
        <v>10000</v>
      </c>
      <c r="R26" s="8">
        <f t="shared" si="4"/>
        <v>10000</v>
      </c>
      <c r="S26" s="111" t="s">
        <v>4</v>
      </c>
      <c r="T26" s="105" t="s">
        <v>4</v>
      </c>
      <c r="U26" s="105" t="s">
        <v>4</v>
      </c>
      <c r="V26" s="105" t="s">
        <v>4</v>
      </c>
      <c r="W26" s="105" t="s">
        <v>4</v>
      </c>
      <c r="X26" s="114" t="s">
        <v>4</v>
      </c>
      <c r="Y26" s="105" t="s">
        <v>4</v>
      </c>
      <c r="Z26" s="105" t="s">
        <v>4</v>
      </c>
      <c r="AA26" s="105" t="s">
        <v>4</v>
      </c>
    </row>
    <row r="27" spans="1:27" ht="28.5" x14ac:dyDescent="0.25">
      <c r="A27" s="163"/>
      <c r="B27" s="164"/>
      <c r="C27" s="121"/>
      <c r="D27" s="121"/>
      <c r="E27" s="124"/>
      <c r="F27" s="124"/>
      <c r="G27" s="124"/>
      <c r="H27" s="124"/>
      <c r="I27" s="12" t="s">
        <v>28</v>
      </c>
      <c r="J27" s="8">
        <f t="shared" ref="J27:R29" si="5">J15</f>
        <v>0</v>
      </c>
      <c r="K27" s="10">
        <f t="shared" si="5"/>
        <v>0</v>
      </c>
      <c r="L27" s="10">
        <f t="shared" si="5"/>
        <v>0</v>
      </c>
      <c r="M27" s="10">
        <f t="shared" si="5"/>
        <v>0</v>
      </c>
      <c r="N27" s="62">
        <f t="shared" si="5"/>
        <v>0</v>
      </c>
      <c r="O27" s="8">
        <f t="shared" si="5"/>
        <v>0</v>
      </c>
      <c r="P27" s="8">
        <f t="shared" si="5"/>
        <v>0</v>
      </c>
      <c r="Q27" s="8">
        <f t="shared" si="5"/>
        <v>0</v>
      </c>
      <c r="R27" s="8">
        <f t="shared" si="5"/>
        <v>0</v>
      </c>
      <c r="S27" s="112"/>
      <c r="T27" s="106"/>
      <c r="U27" s="106"/>
      <c r="V27" s="106"/>
      <c r="W27" s="106"/>
      <c r="X27" s="115"/>
      <c r="Y27" s="106"/>
      <c r="Z27" s="106"/>
      <c r="AA27" s="106"/>
    </row>
    <row r="28" spans="1:27" ht="28.5" x14ac:dyDescent="0.25">
      <c r="A28" s="163"/>
      <c r="B28" s="164"/>
      <c r="C28" s="121"/>
      <c r="D28" s="121"/>
      <c r="E28" s="124"/>
      <c r="F28" s="124"/>
      <c r="G28" s="124"/>
      <c r="H28" s="124"/>
      <c r="I28" s="16" t="s">
        <v>31</v>
      </c>
      <c r="J28" s="10">
        <f t="shared" si="5"/>
        <v>0</v>
      </c>
      <c r="K28" s="10">
        <f t="shared" si="5"/>
        <v>0</v>
      </c>
      <c r="L28" s="10">
        <f t="shared" si="5"/>
        <v>0</v>
      </c>
      <c r="M28" s="10">
        <f t="shared" si="5"/>
        <v>0</v>
      </c>
      <c r="N28" s="62">
        <f t="shared" si="5"/>
        <v>0</v>
      </c>
      <c r="O28" s="10">
        <f t="shared" si="5"/>
        <v>0</v>
      </c>
      <c r="P28" s="10">
        <f t="shared" si="5"/>
        <v>0</v>
      </c>
      <c r="Q28" s="10">
        <f t="shared" si="5"/>
        <v>0</v>
      </c>
      <c r="R28" s="10">
        <f t="shared" si="5"/>
        <v>0</v>
      </c>
      <c r="S28" s="112"/>
      <c r="T28" s="106"/>
      <c r="U28" s="106"/>
      <c r="V28" s="106"/>
      <c r="W28" s="106"/>
      <c r="X28" s="115"/>
      <c r="Y28" s="106"/>
      <c r="Z28" s="106"/>
      <c r="AA28" s="106"/>
    </row>
    <row r="29" spans="1:27" ht="28.5" x14ac:dyDescent="0.25">
      <c r="A29" s="165"/>
      <c r="B29" s="166"/>
      <c r="C29" s="122"/>
      <c r="D29" s="122"/>
      <c r="E29" s="125"/>
      <c r="F29" s="125"/>
      <c r="G29" s="125"/>
      <c r="H29" s="125"/>
      <c r="I29" s="12" t="s">
        <v>29</v>
      </c>
      <c r="J29" s="8">
        <f>J17</f>
        <v>272934</v>
      </c>
      <c r="K29" s="10">
        <f t="shared" si="5"/>
        <v>29500</v>
      </c>
      <c r="L29" s="10">
        <f t="shared" si="5"/>
        <v>0</v>
      </c>
      <c r="M29" s="10">
        <f t="shared" si="5"/>
        <v>133434</v>
      </c>
      <c r="N29" s="62">
        <f t="shared" si="5"/>
        <v>0</v>
      </c>
      <c r="O29" s="8">
        <f t="shared" si="5"/>
        <v>80000</v>
      </c>
      <c r="P29" s="8">
        <f t="shared" si="5"/>
        <v>10000</v>
      </c>
      <c r="Q29" s="8">
        <f t="shared" si="5"/>
        <v>10000</v>
      </c>
      <c r="R29" s="8">
        <f t="shared" si="5"/>
        <v>10000</v>
      </c>
      <c r="S29" s="113"/>
      <c r="T29" s="107"/>
      <c r="U29" s="107"/>
      <c r="V29" s="107"/>
      <c r="W29" s="107"/>
      <c r="X29" s="116"/>
      <c r="Y29" s="107"/>
      <c r="Z29" s="107"/>
      <c r="AA29" s="107"/>
    </row>
  </sheetData>
  <mergeCells count="86">
    <mergeCell ref="V1:AA4"/>
    <mergeCell ref="A5:AA5"/>
    <mergeCell ref="A7:A10"/>
    <mergeCell ref="B7:B10"/>
    <mergeCell ref="C7:D9"/>
    <mergeCell ref="E7:E10"/>
    <mergeCell ref="F7:R8"/>
    <mergeCell ref="S7:AA7"/>
    <mergeCell ref="S8:S10"/>
    <mergeCell ref="T8:T10"/>
    <mergeCell ref="U8:AA8"/>
    <mergeCell ref="F9:H9"/>
    <mergeCell ref="I9:I10"/>
    <mergeCell ref="J9:J10"/>
    <mergeCell ref="K9:R9"/>
    <mergeCell ref="U9:U10"/>
    <mergeCell ref="V9:AA9"/>
    <mergeCell ref="A12:AA12"/>
    <mergeCell ref="A13:AA13"/>
    <mergeCell ref="A14:A17"/>
    <mergeCell ref="B14:B17"/>
    <mergeCell ref="C14:C17"/>
    <mergeCell ref="D14:D17"/>
    <mergeCell ref="E14:E17"/>
    <mergeCell ref="F14:F17"/>
    <mergeCell ref="G14:G17"/>
    <mergeCell ref="H14:H17"/>
    <mergeCell ref="Y14:Y17"/>
    <mergeCell ref="Z14:Z17"/>
    <mergeCell ref="AA14:AA17"/>
    <mergeCell ref="V14:V17"/>
    <mergeCell ref="W14:W17"/>
    <mergeCell ref="S14:S17"/>
    <mergeCell ref="T14:T17"/>
    <mergeCell ref="U14:U17"/>
    <mergeCell ref="A18:A21"/>
    <mergeCell ref="B18:B21"/>
    <mergeCell ref="C18:C21"/>
    <mergeCell ref="D18:D21"/>
    <mergeCell ref="E18:E21"/>
    <mergeCell ref="X14:X17"/>
    <mergeCell ref="X18:X21"/>
    <mergeCell ref="Y18:Y21"/>
    <mergeCell ref="Z18:Z21"/>
    <mergeCell ref="AA18:AA21"/>
    <mergeCell ref="A22:A25"/>
    <mergeCell ref="B22:B25"/>
    <mergeCell ref="C22:C25"/>
    <mergeCell ref="D22:D25"/>
    <mergeCell ref="E22:E25"/>
    <mergeCell ref="F22:F25"/>
    <mergeCell ref="H18:H21"/>
    <mergeCell ref="S18:S21"/>
    <mergeCell ref="T18:T21"/>
    <mergeCell ref="U18:U21"/>
    <mergeCell ref="F18:F21"/>
    <mergeCell ref="G18:G21"/>
    <mergeCell ref="V18:V21"/>
    <mergeCell ref="W18:W21"/>
    <mergeCell ref="AA22:AA25"/>
    <mergeCell ref="A26:B29"/>
    <mergeCell ref="C26:C29"/>
    <mergeCell ref="D26:D29"/>
    <mergeCell ref="E26:E29"/>
    <mergeCell ref="F26:F29"/>
    <mergeCell ref="G22:G25"/>
    <mergeCell ref="H22:H25"/>
    <mergeCell ref="S22:S25"/>
    <mergeCell ref="T22:T25"/>
    <mergeCell ref="U22:U25"/>
    <mergeCell ref="V22:V25"/>
    <mergeCell ref="V26:V29"/>
    <mergeCell ref="W22:W25"/>
    <mergeCell ref="AA26:AA29"/>
    <mergeCell ref="X22:X25"/>
    <mergeCell ref="Y22:Y25"/>
    <mergeCell ref="Z22:Z25"/>
    <mergeCell ref="G26:G29"/>
    <mergeCell ref="H26:H29"/>
    <mergeCell ref="S26:S29"/>
    <mergeCell ref="T26:T29"/>
    <mergeCell ref="U26:U29"/>
    <mergeCell ref="W26:W29"/>
    <mergeCell ref="X26:X29"/>
    <mergeCell ref="Y26:Y29"/>
    <mergeCell ref="Z26:Z29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7.1</vt:lpstr>
      <vt:lpstr>7.2.</vt:lpstr>
      <vt:lpstr>7.3.</vt:lpstr>
      <vt:lpstr>7.4.</vt:lpstr>
      <vt:lpstr>7.5.</vt:lpstr>
      <vt:lpstr>7.6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2024-02-16T09:49:25Z</dcterms:modified>
</cp:coreProperties>
</file>