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440" windowHeight="11895" activeTab="2"/>
  </bookViews>
  <sheets>
    <sheet name="Приложение №3" sheetId="4" r:id="rId1"/>
    <sheet name="Приложение № 4" sheetId="3" r:id="rId2"/>
    <sheet name="Приложение 5" sheetId="5" r:id="rId3"/>
  </sheets>
  <calcPr calcId="144525"/>
</workbook>
</file>

<file path=xl/calcChain.xml><?xml version="1.0" encoding="utf-8"?>
<calcChain xmlns="http://schemas.openxmlformats.org/spreadsheetml/2006/main">
  <c r="H33" i="5" l="1"/>
  <c r="H19" i="5"/>
  <c r="H18" i="5" s="1"/>
  <c r="D23" i="4" l="1"/>
  <c r="E19" i="4"/>
  <c r="E20" i="4"/>
  <c r="D19" i="4"/>
  <c r="D20" i="4"/>
  <c r="K45" i="3" l="1"/>
  <c r="K44" i="3" s="1"/>
  <c r="H56" i="5" l="1"/>
  <c r="H65" i="5" l="1"/>
  <c r="H66" i="5"/>
  <c r="H61" i="5" l="1"/>
  <c r="H32" i="5"/>
  <c r="H23" i="5"/>
  <c r="H22" i="5" s="1"/>
  <c r="H21" i="5" s="1"/>
  <c r="I23" i="5"/>
  <c r="I22" i="5" s="1"/>
  <c r="I21" i="5" s="1"/>
  <c r="H26" i="5"/>
  <c r="H25" i="5" s="1"/>
  <c r="I26" i="5"/>
  <c r="I25" i="5" s="1"/>
  <c r="H28" i="5"/>
  <c r="H27" i="5" s="1"/>
  <c r="I28" i="5"/>
  <c r="I27" i="5" s="1"/>
  <c r="H30" i="5"/>
  <c r="H29" i="5" s="1"/>
  <c r="I30" i="5"/>
  <c r="I29" i="5" s="1"/>
  <c r="I33" i="5"/>
  <c r="I32" i="5" s="1"/>
  <c r="H35" i="5"/>
  <c r="H34" i="5" s="1"/>
  <c r="I35" i="5"/>
  <c r="I34" i="5" s="1"/>
  <c r="H37" i="5"/>
  <c r="H36" i="5" s="1"/>
  <c r="I37" i="5"/>
  <c r="I36" i="5" s="1"/>
  <c r="H40" i="5"/>
  <c r="H39" i="5" s="1"/>
  <c r="H38" i="5" s="1"/>
  <c r="I40" i="5"/>
  <c r="I39" i="5" s="1"/>
  <c r="I38" i="5" s="1"/>
  <c r="H43" i="5"/>
  <c r="H42" i="5" s="1"/>
  <c r="H41" i="5" s="1"/>
  <c r="I43" i="5"/>
  <c r="I42" i="5" s="1"/>
  <c r="I41" i="5" s="1"/>
  <c r="H48" i="5"/>
  <c r="H47" i="5" s="1"/>
  <c r="H46" i="5" s="1"/>
  <c r="H45" i="5" s="1"/>
  <c r="H44" i="5" s="1"/>
  <c r="I48" i="5"/>
  <c r="I47" i="5" s="1"/>
  <c r="I46" i="5" s="1"/>
  <c r="I45" i="5" s="1"/>
  <c r="I44" i="5" s="1"/>
  <c r="H53" i="5"/>
  <c r="H52" i="5" s="1"/>
  <c r="H51" i="5" s="1"/>
  <c r="I53" i="5"/>
  <c r="I52" i="5" s="1"/>
  <c r="I51" i="5" s="1"/>
  <c r="I50" i="5" s="1"/>
  <c r="I49" i="5" s="1"/>
  <c r="I61" i="5"/>
  <c r="I60" i="5" s="1"/>
  <c r="I59" i="5" s="1"/>
  <c r="I58" i="5" s="1"/>
  <c r="I57" i="5" s="1"/>
  <c r="H68" i="5"/>
  <c r="H67" i="5" s="1"/>
  <c r="H64" i="5" s="1"/>
  <c r="I68" i="5"/>
  <c r="H50" i="5" l="1"/>
  <c r="H49" i="5" s="1"/>
  <c r="I67" i="5"/>
  <c r="I64" i="5" s="1"/>
  <c r="I63" i="5" s="1"/>
  <c r="I62" i="5" s="1"/>
  <c r="I65" i="5"/>
  <c r="H63" i="5"/>
  <c r="H62" i="5" s="1"/>
  <c r="H24" i="5"/>
  <c r="I24" i="5"/>
  <c r="H31" i="5"/>
  <c r="I31" i="5"/>
  <c r="H60" i="5"/>
  <c r="H59" i="5" s="1"/>
  <c r="H58" i="5" s="1"/>
  <c r="H57" i="5" s="1"/>
  <c r="H17" i="5" l="1"/>
  <c r="H16" i="5" s="1"/>
  <c r="H15" i="5" s="1"/>
  <c r="I17" i="5"/>
  <c r="I16" i="5" s="1"/>
  <c r="K17" i="3"/>
  <c r="K16" i="3" s="1"/>
  <c r="K15" i="3" s="1"/>
  <c r="K14" i="3" s="1"/>
  <c r="K13" i="3" s="1"/>
  <c r="K12" i="3" s="1"/>
  <c r="L17" i="3"/>
  <c r="L16" i="3" s="1"/>
  <c r="L15" i="3" s="1"/>
  <c r="L14" i="3" s="1"/>
  <c r="L13" i="3" s="1"/>
  <c r="L12" i="3" s="1"/>
  <c r="K24" i="3"/>
  <c r="L24" i="3"/>
  <c r="K26" i="3"/>
  <c r="L26" i="3"/>
  <c r="K28" i="3"/>
  <c r="L28" i="3"/>
  <c r="K31" i="3"/>
  <c r="K30" i="3" s="1"/>
  <c r="L31" i="3"/>
  <c r="L30" i="3" s="1"/>
  <c r="K38" i="3"/>
  <c r="K37" i="3" s="1"/>
  <c r="K36" i="3" s="1"/>
  <c r="K35" i="3" s="1"/>
  <c r="K34" i="3" s="1"/>
  <c r="K33" i="3" s="1"/>
  <c r="L38" i="3"/>
  <c r="L37" i="3" s="1"/>
  <c r="L36" i="3" s="1"/>
  <c r="L35" i="3" s="1"/>
  <c r="L34" i="3" s="1"/>
  <c r="L33" i="3" s="1"/>
  <c r="K48" i="3"/>
  <c r="K47" i="3" s="1"/>
  <c r="L48" i="3"/>
  <c r="K50" i="3"/>
  <c r="K43" i="3" s="1"/>
  <c r="L50" i="3"/>
  <c r="K58" i="3"/>
  <c r="K57" i="3" s="1"/>
  <c r="K56" i="3" s="1"/>
  <c r="K55" i="3" s="1"/>
  <c r="K54" i="3" s="1"/>
  <c r="K53" i="3" s="1"/>
  <c r="K52" i="3" s="1"/>
  <c r="L58" i="3"/>
  <c r="L57" i="3" s="1"/>
  <c r="L56" i="3" s="1"/>
  <c r="L55" i="3" s="1"/>
  <c r="L54" i="3" s="1"/>
  <c r="L53" i="3" s="1"/>
  <c r="L52" i="3" s="1"/>
  <c r="K74" i="3"/>
  <c r="K73" i="3" s="1"/>
  <c r="K72" i="3" s="1"/>
  <c r="K71" i="3" s="1"/>
  <c r="L74" i="3"/>
  <c r="L73" i="3" s="1"/>
  <c r="L72" i="3" s="1"/>
  <c r="L71" i="3" s="1"/>
  <c r="L70" i="3" s="1"/>
  <c r="E23" i="4" s="1"/>
  <c r="K89" i="3"/>
  <c r="K88" i="3" s="1"/>
  <c r="L89" i="3"/>
  <c r="L88" i="3" s="1"/>
  <c r="L87" i="3" s="1"/>
  <c r="L86" i="3" s="1"/>
  <c r="L85" i="3" s="1"/>
  <c r="L84" i="3" s="1"/>
  <c r="L83" i="3" s="1"/>
  <c r="K100" i="3"/>
  <c r="K99" i="3" s="1"/>
  <c r="K98" i="3" s="1"/>
  <c r="K97" i="3" s="1"/>
  <c r="K96" i="3" s="1"/>
  <c r="K95" i="3" s="1"/>
  <c r="K94" i="3" s="1"/>
  <c r="L100" i="3"/>
  <c r="L99" i="3" s="1"/>
  <c r="L98" i="3" s="1"/>
  <c r="L97" i="3" s="1"/>
  <c r="L96" i="3" s="1"/>
  <c r="L95" i="3" s="1"/>
  <c r="L94" i="3" s="1"/>
  <c r="K110" i="3"/>
  <c r="K109" i="3" s="1"/>
  <c r="K108" i="3" s="1"/>
  <c r="K107" i="3" s="1"/>
  <c r="K106" i="3" s="1"/>
  <c r="K105" i="3" s="1"/>
  <c r="K104" i="3" s="1"/>
  <c r="L110" i="3"/>
  <c r="L109" i="3" s="1"/>
  <c r="L108" i="3" s="1"/>
  <c r="L107" i="3" s="1"/>
  <c r="L106" i="3" s="1"/>
  <c r="L105" i="3" s="1"/>
  <c r="L104" i="3" s="1"/>
  <c r="K120" i="3"/>
  <c r="L120" i="3"/>
  <c r="K70" i="3" l="1"/>
  <c r="K69" i="3" s="1"/>
  <c r="I15" i="5"/>
  <c r="I74" i="5" s="1"/>
  <c r="I66" i="5" s="1"/>
  <c r="K87" i="3"/>
  <c r="K86" i="3" s="1"/>
  <c r="K85" i="3" s="1"/>
  <c r="K84" i="3" s="1"/>
  <c r="L69" i="3"/>
  <c r="L68" i="3" s="1"/>
  <c r="L117" i="3"/>
  <c r="L116" i="3" s="1"/>
  <c r="L115" i="3" s="1"/>
  <c r="L114" i="3" s="1"/>
  <c r="L113" i="3" s="1"/>
  <c r="L112" i="3" s="1"/>
  <c r="L119" i="3"/>
  <c r="L118" i="3" s="1"/>
  <c r="K117" i="3"/>
  <c r="K116" i="3" s="1"/>
  <c r="K115" i="3" s="1"/>
  <c r="K114" i="3" s="1"/>
  <c r="K113" i="3" s="1"/>
  <c r="K112" i="3" s="1"/>
  <c r="K23" i="3"/>
  <c r="K22" i="3" s="1"/>
  <c r="K21" i="3" s="1"/>
  <c r="K20" i="3" s="1"/>
  <c r="K19" i="3" s="1"/>
  <c r="H74" i="5"/>
  <c r="K42" i="3"/>
  <c r="K41" i="3" s="1"/>
  <c r="K40" i="3" s="1"/>
  <c r="L47" i="3"/>
  <c r="L43" i="3" s="1"/>
  <c r="L42" i="3" s="1"/>
  <c r="L41" i="3" s="1"/>
  <c r="L40" i="3" s="1"/>
  <c r="L23" i="3"/>
  <c r="L22" i="3" s="1"/>
  <c r="L21" i="3" s="1"/>
  <c r="L20" i="3" s="1"/>
  <c r="L19" i="3" s="1"/>
  <c r="K68" i="3" l="1"/>
  <c r="D22" i="4"/>
  <c r="K83" i="3"/>
  <c r="D25" i="4"/>
  <c r="D14" i="4"/>
  <c r="K11" i="3"/>
  <c r="L11" i="3"/>
  <c r="K122" i="3" l="1"/>
  <c r="K10" i="3" s="1"/>
  <c r="L122" i="3"/>
  <c r="L10" i="3" s="1"/>
  <c r="E18" i="4"/>
  <c r="D18" i="4"/>
  <c r="D17" i="4" s="1"/>
  <c r="E17" i="4" l="1"/>
  <c r="E29" i="4"/>
  <c r="E28" i="4" s="1"/>
  <c r="D29" i="4"/>
  <c r="D28" i="4" s="1"/>
  <c r="E31" i="4" l="1"/>
  <c r="E30" i="4" s="1"/>
  <c r="D31" i="4"/>
  <c r="D30" i="4" s="1"/>
  <c r="E15" i="4" l="1"/>
  <c r="D15" i="4"/>
  <c r="E13" i="4"/>
  <c r="D13" i="4"/>
  <c r="E22" i="4" l="1"/>
  <c r="E21" i="4" s="1"/>
  <c r="E25" i="4"/>
  <c r="E24" i="4" s="1"/>
  <c r="E27" i="4"/>
  <c r="E26" i="4" s="1"/>
  <c r="E14" i="4"/>
  <c r="D27" i="4"/>
  <c r="D26" i="4" s="1"/>
  <c r="D24" i="4"/>
  <c r="D21" i="4"/>
  <c r="E16" i="4" l="1"/>
  <c r="E12" i="4" s="1"/>
  <c r="E32" i="4" s="1"/>
  <c r="D16" i="4"/>
  <c r="D12" i="4" s="1"/>
  <c r="D32" i="4" s="1"/>
</calcChain>
</file>

<file path=xl/sharedStrings.xml><?xml version="1.0" encoding="utf-8"?>
<sst xmlns="http://schemas.openxmlformats.org/spreadsheetml/2006/main" count="827" uniqueCount="104">
  <si>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</si>
  <si>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</si>
  <si>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</si>
  <si>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</si>
  <si>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</si>
  <si>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</si>
  <si>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</si>
  <si>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</si>
  <si>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</si>
  <si>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</si>
  <si>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</si>
  <si>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</si>
  <si>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</si>
  <si>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</si>
  <si>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</si>
  <si>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</si>
  <si>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</si>
  <si>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</si>
  <si>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</si>
  <si>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</si>
  <si>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</si>
  <si>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</si>
  <si>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</si>
  <si>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</si>
  <si>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</si>
  <si>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</si>
  <si>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</si>
  <si>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</si>
  <si>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</si>
  <si>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</si>
  <si>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</si>
  <si>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</si>
  <si>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</si>
  <si>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</si>
  <si>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</si>
  <si>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</si>
  <si>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</si>
  <si>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</si>
  <si>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</si>
  <si>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</si>
  <si>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</si>
  <si>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</si>
  <si>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</si>
  <si>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</si>
  <si>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</si>
  <si>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</si>
  <si>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</si>
  <si>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</si>
  <si>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</si>
  <si>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</si>
  <si>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</si>
  <si>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</si>
  <si>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</si>
  <si>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</si>
  <si>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</si>
  <si>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</si>
  <si>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</si>
  <si>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</si>
  <si>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</si>
  <si>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</si>
  <si>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</si>
  <si>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</si>
  <si>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</si>
  <si>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</si>
  <si>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</si>
  <si>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</si>
  <si>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</si>
  <si>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</si>
  <si>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</si>
  <si>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</si>
  <si>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</si>
  <si>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</si>
  <si>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</si>
  <si>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</si>
  <si>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</si>
  <si>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</si>
  <si>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</si>
  <si>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</si>
  <si>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</si>
  <si>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</si>
  <si>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</si>
  <si>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</si>
  <si>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</si>
  <si>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</si>
  <si>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</si>
  <si>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</si>
  <si>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</si>
  <si>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</si>
  <si>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"О бюджете Сорочинского сельского поселения на 2023 год"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</si>
  <si>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</si>
  <si>
    <t>Ведомственная структура расходов бюджета поселения на 2023 год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</si>
  <si>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</si>
  <si>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Нераспределенный остаток по инициативным проектам</t>
  </si>
  <si>
    <t>12</t>
  </si>
  <si>
    <t>22000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</si>
  <si>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</si>
  <si>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</si>
  <si>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</si>
  <si>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</si>
  <si>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</si>
  <si>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</si>
  <si>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к решению Совета Сорочинского сельского поселения от 16.12 .2022 года №  47</t>
  </si>
  <si>
    <t xml:space="preserve">к решению Совета Сорочинского сельского поселения от 16.12.2022  года № 47 </t>
  </si>
  <si>
    <t xml:space="preserve">к решению Совета Сорочинского сельского поселения от 16.12.2022 года № 47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</si>
</sst>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8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</cellStyleXfs>
  <cellXfs count="93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5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85</v>
      </c>
    </row>
    <row r="2" spans="1:5" x14ac:dyDescent="0.3">
      <c r="A2" s="21"/>
      <c r="B2" s="22"/>
      <c r="C2" s="22"/>
      <c r="D2" s="22"/>
      <c r="E2" s="22" t="s">
        <v>101</v>
      </c>
    </row>
    <row r="3" spans="1:5" ht="18.75" customHeight="1" x14ac:dyDescent="0.3">
      <c r="A3" s="62" t="s">
        <v>88</v>
      </c>
      <c r="B3" s="63"/>
      <c r="C3" s="63"/>
      <c r="D3" s="63"/>
      <c r="E3" s="63"/>
    </row>
    <row r="5" spans="1:5" ht="58.5" customHeight="1" x14ac:dyDescent="0.3">
      <c r="A5" s="64" t="s">
        <v>89</v>
      </c>
      <c r="B5" s="64"/>
      <c r="C5" s="64"/>
      <c r="D5" s="64"/>
      <c r="E5" s="64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65" t="s">
        <v>62</v>
      </c>
      <c r="B7" s="68" t="s">
        <v>24</v>
      </c>
      <c r="C7" s="65"/>
      <c r="D7" s="66" t="s">
        <v>57</v>
      </c>
      <c r="E7" s="67" t="s">
        <v>58</v>
      </c>
    </row>
    <row r="8" spans="1:5" ht="18.75" customHeight="1" x14ac:dyDescent="0.3">
      <c r="A8" s="66"/>
      <c r="B8" s="69"/>
      <c r="C8" s="66"/>
      <c r="D8" s="66"/>
      <c r="E8" s="70"/>
    </row>
    <row r="9" spans="1:5" ht="56.25" customHeight="1" x14ac:dyDescent="0.3">
      <c r="A9" s="66"/>
      <c r="B9" s="69"/>
      <c r="C9" s="66"/>
      <c r="D9" s="66"/>
      <c r="E9" s="70"/>
    </row>
    <row r="10" spans="1:5" ht="42.75" customHeight="1" x14ac:dyDescent="0.3">
      <c r="A10" s="67"/>
      <c r="B10" s="35" t="s">
        <v>25</v>
      </c>
      <c r="C10" s="32" t="s">
        <v>26</v>
      </c>
      <c r="D10" s="66"/>
      <c r="E10" s="71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4098107.5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4'!K12</f>
        <v>776757.3</v>
      </c>
      <c r="E13" s="48">
        <f>'Приложение № 4'!L12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4'!K19+'Приложение № 4'!K30</f>
        <v>2387970.1999999997</v>
      </c>
      <c r="E14" s="48">
        <f>'Приложение № 4'!L19</f>
        <v>0</v>
      </c>
    </row>
    <row r="15" spans="1:5" x14ac:dyDescent="0.3">
      <c r="A15" s="29" t="s">
        <v>54</v>
      </c>
      <c r="B15" s="38">
        <v>1</v>
      </c>
      <c r="C15" s="38">
        <v>11</v>
      </c>
      <c r="D15" s="48">
        <f>'Приложение № 4'!K33</f>
        <v>20000</v>
      </c>
      <c r="E15" s="48">
        <f>'Приложение № 4'!L33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4'!K40</f>
        <v>913380</v>
      </c>
      <c r="E16" s="48">
        <f>'Приложение № 4'!L40</f>
        <v>0</v>
      </c>
    </row>
    <row r="17" spans="1:5" ht="22.5" customHeight="1" x14ac:dyDescent="0.3">
      <c r="A17" s="29" t="s">
        <v>76</v>
      </c>
      <c r="B17" s="38">
        <v>2</v>
      </c>
      <c r="C17" s="38">
        <v>0</v>
      </c>
      <c r="D17" s="48">
        <f>D18</f>
        <v>194500</v>
      </c>
      <c r="E17" s="48">
        <f>E18</f>
        <v>194500</v>
      </c>
    </row>
    <row r="18" spans="1:5" ht="22.5" customHeight="1" x14ac:dyDescent="0.3">
      <c r="A18" s="29" t="s">
        <v>77</v>
      </c>
      <c r="B18" s="38">
        <v>2</v>
      </c>
      <c r="C18" s="38">
        <v>3</v>
      </c>
      <c r="D18" s="48">
        <f>'Приложение № 4'!K59</f>
        <v>194500</v>
      </c>
      <c r="E18" s="48">
        <f>'Приложение № 4'!L59</f>
        <v>194500</v>
      </c>
    </row>
    <row r="19" spans="1:5" ht="22.5" customHeight="1" x14ac:dyDescent="0.3">
      <c r="A19" s="56" t="s">
        <v>96</v>
      </c>
      <c r="B19" s="54">
        <v>3</v>
      </c>
      <c r="C19" s="54">
        <v>0</v>
      </c>
      <c r="D19" s="48">
        <f>'Приложение № 4'!K60</f>
        <v>84000</v>
      </c>
      <c r="E19" s="48">
        <f>'Приложение № 4'!L60</f>
        <v>0</v>
      </c>
    </row>
    <row r="20" spans="1:5" ht="22.5" customHeight="1" x14ac:dyDescent="0.3">
      <c r="A20" s="56" t="s">
        <v>97</v>
      </c>
      <c r="B20" s="54">
        <v>3</v>
      </c>
      <c r="C20" s="54">
        <v>10</v>
      </c>
      <c r="D20" s="48">
        <f>'Приложение № 4'!K61</f>
        <v>84000</v>
      </c>
      <c r="E20" s="48">
        <f>'Приложение № 4'!L61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D22+D23</f>
        <v>1326590</v>
      </c>
      <c r="E21" s="48">
        <f>E22</f>
        <v>0</v>
      </c>
    </row>
    <row r="22" spans="1:5" ht="22.5" customHeight="1" x14ac:dyDescent="0.3">
      <c r="A22" s="29" t="s">
        <v>31</v>
      </c>
      <c r="B22" s="38">
        <v>4</v>
      </c>
      <c r="C22" s="38">
        <v>9</v>
      </c>
      <c r="D22" s="48">
        <f>'Приложение № 4'!K69</f>
        <v>1266590</v>
      </c>
      <c r="E22" s="48">
        <f>'Приложение № 4'!L69</f>
        <v>0</v>
      </c>
    </row>
    <row r="23" spans="1:5" ht="22.5" customHeight="1" x14ac:dyDescent="0.3">
      <c r="A23" s="56" t="s">
        <v>95</v>
      </c>
      <c r="B23" s="54">
        <v>4</v>
      </c>
      <c r="C23" s="54">
        <v>12</v>
      </c>
      <c r="D23" s="48">
        <f>'Приложение № 4'!K76</f>
        <v>60000</v>
      </c>
      <c r="E23" s="48">
        <f>'Приложение № 4'!L70</f>
        <v>0</v>
      </c>
    </row>
    <row r="24" spans="1:5" ht="22.5" customHeight="1" x14ac:dyDescent="0.3">
      <c r="A24" s="29" t="s">
        <v>50</v>
      </c>
      <c r="B24" s="38">
        <v>5</v>
      </c>
      <c r="C24" s="38" t="s">
        <v>38</v>
      </c>
      <c r="D24" s="48">
        <f>D25</f>
        <v>2193331.89</v>
      </c>
      <c r="E24" s="48">
        <f>E25</f>
        <v>0</v>
      </c>
    </row>
    <row r="25" spans="1:5" x14ac:dyDescent="0.3">
      <c r="A25" s="29" t="s">
        <v>51</v>
      </c>
      <c r="B25" s="38">
        <v>5</v>
      </c>
      <c r="C25" s="38">
        <v>3</v>
      </c>
      <c r="D25" s="48">
        <f>'Приложение № 4'!K84</f>
        <v>2193331.89</v>
      </c>
      <c r="E25" s="48">
        <f>'Приложение № 4'!L84</f>
        <v>0</v>
      </c>
    </row>
    <row r="26" spans="1:5" ht="19.5" customHeight="1" x14ac:dyDescent="0.3">
      <c r="A26" s="29" t="s">
        <v>30</v>
      </c>
      <c r="B26" s="38">
        <v>8</v>
      </c>
      <c r="C26" s="38" t="s">
        <v>38</v>
      </c>
      <c r="D26" s="48">
        <f>D27</f>
        <v>2192842</v>
      </c>
      <c r="E26" s="48">
        <f>E27</f>
        <v>0</v>
      </c>
    </row>
    <row r="27" spans="1:5" ht="19.5" customHeight="1" x14ac:dyDescent="0.3">
      <c r="A27" s="29" t="s">
        <v>29</v>
      </c>
      <c r="B27" s="38">
        <v>8</v>
      </c>
      <c r="C27" s="38">
        <v>1</v>
      </c>
      <c r="D27" s="48">
        <f>'Приложение № 4'!K95</f>
        <v>2192842</v>
      </c>
      <c r="E27" s="48">
        <f>'Приложение № 4'!L95</f>
        <v>0</v>
      </c>
    </row>
    <row r="28" spans="1:5" ht="19.5" customHeight="1" x14ac:dyDescent="0.3">
      <c r="A28" s="8" t="s">
        <v>66</v>
      </c>
      <c r="B28" s="38">
        <v>10</v>
      </c>
      <c r="C28" s="38">
        <v>0</v>
      </c>
      <c r="D28" s="48">
        <f>D29</f>
        <v>166365.84</v>
      </c>
      <c r="E28" s="48">
        <f>E29</f>
        <v>0</v>
      </c>
    </row>
    <row r="29" spans="1:5" ht="19.5" customHeight="1" x14ac:dyDescent="0.3">
      <c r="A29" s="8" t="s">
        <v>67</v>
      </c>
      <c r="B29" s="38">
        <v>10</v>
      </c>
      <c r="C29" s="38">
        <v>1</v>
      </c>
      <c r="D29" s="48">
        <f>'Приложение № 4'!K111</f>
        <v>166365.84</v>
      </c>
      <c r="E29" s="48">
        <f>'Приложение № 4'!L111</f>
        <v>0</v>
      </c>
    </row>
    <row r="30" spans="1:5" ht="19.5" customHeight="1" x14ac:dyDescent="0.3">
      <c r="A30" s="8" t="s">
        <v>68</v>
      </c>
      <c r="B30" s="38">
        <v>11</v>
      </c>
      <c r="C30" s="38">
        <v>0</v>
      </c>
      <c r="D30" s="48">
        <f>D31</f>
        <v>64017.97</v>
      </c>
      <c r="E30" s="48">
        <f>E31</f>
        <v>0</v>
      </c>
    </row>
    <row r="31" spans="1:5" ht="19.5" customHeight="1" x14ac:dyDescent="0.3">
      <c r="A31" s="8" t="s">
        <v>69</v>
      </c>
      <c r="B31" s="38">
        <v>11</v>
      </c>
      <c r="C31" s="38">
        <v>2</v>
      </c>
      <c r="D31" s="48">
        <f>'Приложение № 4'!K113</f>
        <v>64017.97</v>
      </c>
      <c r="E31" s="48">
        <f>'Приложение № 4'!L113</f>
        <v>0</v>
      </c>
    </row>
    <row r="32" spans="1:5" x14ac:dyDescent="0.3">
      <c r="A32" s="61" t="s">
        <v>27</v>
      </c>
      <c r="B32" s="61"/>
      <c r="C32" s="61"/>
      <c r="D32" s="48">
        <f>D12+D21+D24+D26+D28+D30+D18+D19</f>
        <v>10319755.200000001</v>
      </c>
      <c r="E32" s="48">
        <f>E12+E21+E24+E26+E28+E30+E18</f>
        <v>194500</v>
      </c>
    </row>
  </sheetData>
  <mergeCells count="7">
    <mergeCell ref="A32:C32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75" t="s">
        <v>102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18.75" customHeight="1" x14ac:dyDescent="0.3">
      <c r="A3" s="1"/>
      <c r="B3" s="20"/>
      <c r="C3" s="1"/>
      <c r="D3" s="1"/>
      <c r="E3" s="62" t="s">
        <v>88</v>
      </c>
      <c r="F3" s="62"/>
      <c r="G3" s="62"/>
      <c r="H3" s="62"/>
      <c r="I3" s="62"/>
      <c r="J3" s="62"/>
      <c r="K3" s="62"/>
      <c r="L3" s="62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76" t="s">
        <v>90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77" t="s">
        <v>5</v>
      </c>
      <c r="B7" s="78" t="s">
        <v>63</v>
      </c>
      <c r="C7" s="80" t="s">
        <v>6</v>
      </c>
      <c r="D7" s="81"/>
      <c r="E7" s="81"/>
      <c r="F7" s="81"/>
      <c r="G7" s="81"/>
      <c r="H7" s="81"/>
      <c r="I7" s="81"/>
      <c r="J7" s="82"/>
      <c r="K7" s="78" t="s">
        <v>59</v>
      </c>
      <c r="L7" s="78" t="s">
        <v>58</v>
      </c>
    </row>
    <row r="8" spans="1:12" ht="135.75" customHeight="1" x14ac:dyDescent="0.3">
      <c r="A8" s="77"/>
      <c r="B8" s="79"/>
      <c r="C8" s="10" t="s">
        <v>7</v>
      </c>
      <c r="D8" s="10" t="s">
        <v>4</v>
      </c>
      <c r="E8" s="10" t="s">
        <v>3</v>
      </c>
      <c r="F8" s="83" t="s">
        <v>2</v>
      </c>
      <c r="G8" s="84"/>
      <c r="H8" s="84"/>
      <c r="I8" s="85"/>
      <c r="J8" s="10" t="s">
        <v>1</v>
      </c>
      <c r="K8" s="79"/>
      <c r="L8" s="79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73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K122</f>
        <v>10319755.200000001</v>
      </c>
      <c r="L10" s="2">
        <f>L122</f>
        <v>194500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K12+K19+K33+K40+K30</f>
        <v>4098107.5</v>
      </c>
      <c r="L11" s="2">
        <f>L12+L19+L33+L40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776757.3</v>
      </c>
      <c r="L12" s="2">
        <f t="shared" si="0"/>
        <v>0</v>
      </c>
    </row>
    <row r="13" spans="1:12" ht="121.5" customHeight="1" x14ac:dyDescent="0.3">
      <c r="A13" s="4"/>
      <c r="B13" s="23" t="s">
        <v>82</v>
      </c>
      <c r="C13" s="7">
        <v>612</v>
      </c>
      <c r="D13" s="6">
        <v>1</v>
      </c>
      <c r="E13" s="6">
        <v>2</v>
      </c>
      <c r="F13" s="24" t="s">
        <v>75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776757.3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75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776757.3</v>
      </c>
      <c r="L14" s="2">
        <f t="shared" si="0"/>
        <v>0</v>
      </c>
    </row>
    <row r="15" spans="1:12" ht="79.5" customHeight="1" x14ac:dyDescent="0.3">
      <c r="A15" s="4"/>
      <c r="B15" s="23" t="s">
        <v>81</v>
      </c>
      <c r="C15" s="7">
        <v>612</v>
      </c>
      <c r="D15" s="6">
        <v>1</v>
      </c>
      <c r="E15" s="6">
        <v>2</v>
      </c>
      <c r="F15" s="24" t="s">
        <v>75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776757.3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75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776757.3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75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776757.3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75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776757.3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612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1971757.4</v>
      </c>
      <c r="L19" s="2">
        <f t="shared" si="1"/>
        <v>0</v>
      </c>
    </row>
    <row r="20" spans="1:12" ht="116.25" customHeight="1" x14ac:dyDescent="0.3">
      <c r="A20" s="4"/>
      <c r="B20" s="23" t="s">
        <v>82</v>
      </c>
      <c r="C20" s="7">
        <v>612</v>
      </c>
      <c r="D20" s="6">
        <v>1</v>
      </c>
      <c r="E20" s="6">
        <v>4</v>
      </c>
      <c r="F20" s="24" t="s">
        <v>75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1971757.4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612</v>
      </c>
      <c r="D21" s="6">
        <v>1</v>
      </c>
      <c r="E21" s="6">
        <v>4</v>
      </c>
      <c r="F21" s="24" t="s">
        <v>75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1971757.4</v>
      </c>
      <c r="L21" s="2">
        <f t="shared" si="1"/>
        <v>0</v>
      </c>
    </row>
    <row r="22" spans="1:12" ht="77.25" customHeight="1" x14ac:dyDescent="0.3">
      <c r="A22" s="4"/>
      <c r="B22" s="23" t="s">
        <v>81</v>
      </c>
      <c r="C22" s="7">
        <v>612</v>
      </c>
      <c r="D22" s="6">
        <v>1</v>
      </c>
      <c r="E22" s="6">
        <v>4</v>
      </c>
      <c r="F22" s="24" t="s">
        <v>75</v>
      </c>
      <c r="G22" s="25" t="s">
        <v>33</v>
      </c>
      <c r="H22" s="25" t="s">
        <v>44</v>
      </c>
      <c r="I22" s="26" t="s">
        <v>11</v>
      </c>
      <c r="J22" s="4"/>
      <c r="K22" s="3">
        <f>K23</f>
        <v>1971757.4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612</v>
      </c>
      <c r="D23" s="6">
        <v>1</v>
      </c>
      <c r="E23" s="6">
        <v>4</v>
      </c>
      <c r="F23" s="24" t="s">
        <v>75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1971757.4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612</v>
      </c>
      <c r="D24" s="6">
        <v>1</v>
      </c>
      <c r="E24" s="6">
        <v>4</v>
      </c>
      <c r="F24" s="24" t="s">
        <v>75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1705268.4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612</v>
      </c>
      <c r="D25" s="6">
        <v>1</v>
      </c>
      <c r="E25" s="6">
        <v>4</v>
      </c>
      <c r="F25" s="24" t="s">
        <v>75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1705268.4</v>
      </c>
      <c r="L25" s="2">
        <v>0</v>
      </c>
    </row>
    <row r="26" spans="1:12" ht="39" customHeight="1" x14ac:dyDescent="0.3">
      <c r="A26" s="4"/>
      <c r="B26" s="8" t="s">
        <v>36</v>
      </c>
      <c r="C26" s="7">
        <v>612</v>
      </c>
      <c r="D26" s="6">
        <v>1</v>
      </c>
      <c r="E26" s="6">
        <v>4</v>
      </c>
      <c r="F26" s="24" t="s">
        <v>75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264365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612</v>
      </c>
      <c r="D27" s="6">
        <v>1</v>
      </c>
      <c r="E27" s="6">
        <v>4</v>
      </c>
      <c r="F27" s="24" t="s">
        <v>75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264365</v>
      </c>
      <c r="L27" s="2">
        <v>0</v>
      </c>
    </row>
    <row r="28" spans="1:12" x14ac:dyDescent="0.3">
      <c r="A28" s="4"/>
      <c r="B28" s="8" t="s">
        <v>41</v>
      </c>
      <c r="C28" s="7">
        <v>612</v>
      </c>
      <c r="D28" s="6">
        <v>1</v>
      </c>
      <c r="E28" s="6">
        <v>4</v>
      </c>
      <c r="F28" s="24" t="s">
        <v>75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2124</v>
      </c>
      <c r="L28" s="2">
        <f>L29</f>
        <v>0</v>
      </c>
    </row>
    <row r="29" spans="1:12" x14ac:dyDescent="0.3">
      <c r="A29" s="4"/>
      <c r="B29" s="8" t="s">
        <v>40</v>
      </c>
      <c r="C29" s="7">
        <v>612</v>
      </c>
      <c r="D29" s="6">
        <v>1</v>
      </c>
      <c r="E29" s="6">
        <v>4</v>
      </c>
      <c r="F29" s="24" t="s">
        <v>75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2124</v>
      </c>
      <c r="L29" s="2">
        <v>0</v>
      </c>
    </row>
    <row r="30" spans="1:12" ht="39.75" customHeight="1" x14ac:dyDescent="0.3">
      <c r="A30" s="4"/>
      <c r="B30" s="23" t="s">
        <v>79</v>
      </c>
      <c r="C30" s="7">
        <v>612</v>
      </c>
      <c r="D30" s="6">
        <v>1</v>
      </c>
      <c r="E30" s="6">
        <v>4</v>
      </c>
      <c r="F30" s="24" t="s">
        <v>75</v>
      </c>
      <c r="G30" s="25" t="s">
        <v>33</v>
      </c>
      <c r="H30" s="25" t="s">
        <v>44</v>
      </c>
      <c r="I30" s="26" t="s">
        <v>13</v>
      </c>
      <c r="J30" s="4"/>
      <c r="K30" s="3">
        <f>K31</f>
        <v>416212.8</v>
      </c>
      <c r="L30" s="2">
        <f>L31</f>
        <v>0</v>
      </c>
    </row>
    <row r="31" spans="1:12" x14ac:dyDescent="0.3">
      <c r="A31" s="4"/>
      <c r="B31" s="8" t="s">
        <v>43</v>
      </c>
      <c r="C31" s="7">
        <v>612</v>
      </c>
      <c r="D31" s="6">
        <v>1</v>
      </c>
      <c r="E31" s="6">
        <v>4</v>
      </c>
      <c r="F31" s="24" t="s">
        <v>75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416212.8</v>
      </c>
      <c r="L31" s="2">
        <f>L32</f>
        <v>0</v>
      </c>
    </row>
    <row r="32" spans="1:12" x14ac:dyDescent="0.3">
      <c r="A32" s="4"/>
      <c r="B32" s="23" t="s">
        <v>52</v>
      </c>
      <c r="C32" s="7">
        <v>612</v>
      </c>
      <c r="D32" s="6">
        <v>1</v>
      </c>
      <c r="E32" s="6">
        <v>4</v>
      </c>
      <c r="F32" s="24" t="s">
        <v>75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416212.8</v>
      </c>
      <c r="L32" s="2">
        <v>0</v>
      </c>
    </row>
    <row r="33" spans="1:12" x14ac:dyDescent="0.3">
      <c r="A33" s="4"/>
      <c r="B33" s="8" t="s">
        <v>54</v>
      </c>
      <c r="C33" s="7">
        <v>612</v>
      </c>
      <c r="D33" s="6">
        <v>1</v>
      </c>
      <c r="E33" s="6">
        <v>11</v>
      </c>
      <c r="F33" s="24"/>
      <c r="G33" s="25"/>
      <c r="H33" s="25"/>
      <c r="I33" s="26"/>
      <c r="J33" s="4"/>
      <c r="K33" s="3">
        <f t="shared" ref="K33:L38" si="2">K34</f>
        <v>20000</v>
      </c>
      <c r="L33" s="2">
        <f t="shared" si="2"/>
        <v>0</v>
      </c>
    </row>
    <row r="34" spans="1:12" ht="117.75" customHeight="1" x14ac:dyDescent="0.3">
      <c r="A34" s="4"/>
      <c r="B34" s="23" t="s">
        <v>82</v>
      </c>
      <c r="C34" s="7">
        <v>612</v>
      </c>
      <c r="D34" s="6">
        <v>1</v>
      </c>
      <c r="E34" s="6">
        <v>11</v>
      </c>
      <c r="F34" s="24" t="s">
        <v>75</v>
      </c>
      <c r="G34" s="25" t="s">
        <v>32</v>
      </c>
      <c r="H34" s="25" t="s">
        <v>38</v>
      </c>
      <c r="I34" s="26" t="s">
        <v>11</v>
      </c>
      <c r="J34" s="4"/>
      <c r="K34" s="3">
        <f t="shared" si="2"/>
        <v>20000</v>
      </c>
      <c r="L34" s="2">
        <f t="shared" si="2"/>
        <v>0</v>
      </c>
    </row>
    <row r="35" spans="1:12" ht="81.75" customHeight="1" x14ac:dyDescent="0.3">
      <c r="A35" s="4"/>
      <c r="B35" s="23" t="s">
        <v>8</v>
      </c>
      <c r="C35" s="7">
        <v>612</v>
      </c>
      <c r="D35" s="6">
        <v>1</v>
      </c>
      <c r="E35" s="6">
        <v>11</v>
      </c>
      <c r="F35" s="24" t="s">
        <v>75</v>
      </c>
      <c r="G35" s="25" t="s">
        <v>33</v>
      </c>
      <c r="H35" s="25" t="s">
        <v>38</v>
      </c>
      <c r="I35" s="26" t="s">
        <v>11</v>
      </c>
      <c r="J35" s="4"/>
      <c r="K35" s="3">
        <f t="shared" si="2"/>
        <v>20000</v>
      </c>
      <c r="L35" s="2">
        <f t="shared" si="2"/>
        <v>0</v>
      </c>
    </row>
    <row r="36" spans="1:12" ht="78.75" customHeight="1" x14ac:dyDescent="0.3">
      <c r="A36" s="4"/>
      <c r="B36" s="23" t="s">
        <v>81</v>
      </c>
      <c r="C36" s="7">
        <v>612</v>
      </c>
      <c r="D36" s="6">
        <v>1</v>
      </c>
      <c r="E36" s="6">
        <v>11</v>
      </c>
      <c r="F36" s="24" t="s">
        <v>75</v>
      </c>
      <c r="G36" s="25" t="s">
        <v>33</v>
      </c>
      <c r="H36" s="25" t="s">
        <v>44</v>
      </c>
      <c r="I36" s="26" t="s">
        <v>11</v>
      </c>
      <c r="J36" s="4"/>
      <c r="K36" s="3">
        <f t="shared" si="2"/>
        <v>20000</v>
      </c>
      <c r="L36" s="2">
        <f t="shared" si="2"/>
        <v>0</v>
      </c>
    </row>
    <row r="37" spans="1:12" ht="22.5" customHeight="1" x14ac:dyDescent="0.3">
      <c r="A37" s="4"/>
      <c r="B37" s="27" t="s">
        <v>56</v>
      </c>
      <c r="C37" s="7">
        <v>612</v>
      </c>
      <c r="D37" s="6">
        <v>1</v>
      </c>
      <c r="E37" s="6">
        <v>11</v>
      </c>
      <c r="F37" s="24" t="s">
        <v>75</v>
      </c>
      <c r="G37" s="25" t="s">
        <v>33</v>
      </c>
      <c r="H37" s="25" t="s">
        <v>44</v>
      </c>
      <c r="I37" s="26" t="s">
        <v>14</v>
      </c>
      <c r="J37" s="4"/>
      <c r="K37" s="3">
        <f t="shared" si="2"/>
        <v>20000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612</v>
      </c>
      <c r="D38" s="6">
        <v>1</v>
      </c>
      <c r="E38" s="6">
        <v>11</v>
      </c>
      <c r="F38" s="24" t="s">
        <v>75</v>
      </c>
      <c r="G38" s="25" t="s">
        <v>33</v>
      </c>
      <c r="H38" s="25" t="s">
        <v>44</v>
      </c>
      <c r="I38" s="26" t="s">
        <v>14</v>
      </c>
      <c r="J38" s="4">
        <v>800</v>
      </c>
      <c r="K38" s="3">
        <f t="shared" si="2"/>
        <v>20000</v>
      </c>
      <c r="L38" s="2">
        <f t="shared" si="2"/>
        <v>0</v>
      </c>
    </row>
    <row r="39" spans="1:12" x14ac:dyDescent="0.3">
      <c r="A39" s="4"/>
      <c r="B39" s="8" t="s">
        <v>53</v>
      </c>
      <c r="C39" s="7">
        <v>612</v>
      </c>
      <c r="D39" s="6">
        <v>1</v>
      </c>
      <c r="E39" s="6">
        <v>11</v>
      </c>
      <c r="F39" s="24" t="s">
        <v>75</v>
      </c>
      <c r="G39" s="25" t="s">
        <v>33</v>
      </c>
      <c r="H39" s="25" t="s">
        <v>44</v>
      </c>
      <c r="I39" s="26" t="s">
        <v>14</v>
      </c>
      <c r="J39" s="4">
        <v>870</v>
      </c>
      <c r="K39" s="3">
        <v>20000</v>
      </c>
      <c r="L39" s="2">
        <v>0</v>
      </c>
    </row>
    <row r="40" spans="1:12" x14ac:dyDescent="0.3">
      <c r="A40" s="4"/>
      <c r="B40" s="29" t="s">
        <v>48</v>
      </c>
      <c r="C40" s="7">
        <v>612</v>
      </c>
      <c r="D40" s="6">
        <v>1</v>
      </c>
      <c r="E40" s="6">
        <v>13</v>
      </c>
      <c r="F40" s="24"/>
      <c r="G40" s="25"/>
      <c r="H40" s="25"/>
      <c r="I40" s="26"/>
      <c r="J40" s="4"/>
      <c r="K40" s="3">
        <f t="shared" ref="K40:L50" si="3">K41</f>
        <v>913380</v>
      </c>
      <c r="L40" s="2">
        <f t="shared" si="3"/>
        <v>0</v>
      </c>
    </row>
    <row r="41" spans="1:12" ht="118.5" customHeight="1" x14ac:dyDescent="0.3">
      <c r="A41" s="4"/>
      <c r="B41" s="23" t="s">
        <v>82</v>
      </c>
      <c r="C41" s="7">
        <v>612</v>
      </c>
      <c r="D41" s="6">
        <v>1</v>
      </c>
      <c r="E41" s="6">
        <v>13</v>
      </c>
      <c r="F41" s="24" t="s">
        <v>75</v>
      </c>
      <c r="G41" s="25">
        <v>0</v>
      </c>
      <c r="H41" s="25" t="s">
        <v>38</v>
      </c>
      <c r="I41" s="26" t="s">
        <v>11</v>
      </c>
      <c r="J41" s="4"/>
      <c r="K41" s="3">
        <f t="shared" si="3"/>
        <v>913380</v>
      </c>
      <c r="L41" s="2">
        <f t="shared" si="3"/>
        <v>0</v>
      </c>
    </row>
    <row r="42" spans="1:12" ht="81.75" customHeight="1" x14ac:dyDescent="0.3">
      <c r="A42" s="4"/>
      <c r="B42" s="23" t="s">
        <v>8</v>
      </c>
      <c r="C42" s="7">
        <v>612</v>
      </c>
      <c r="D42" s="6">
        <v>1</v>
      </c>
      <c r="E42" s="6">
        <v>13</v>
      </c>
      <c r="F42" s="24" t="s">
        <v>75</v>
      </c>
      <c r="G42" s="25" t="s">
        <v>33</v>
      </c>
      <c r="H42" s="25" t="s">
        <v>38</v>
      </c>
      <c r="I42" s="26" t="s">
        <v>11</v>
      </c>
      <c r="J42" s="4"/>
      <c r="K42" s="3">
        <f t="shared" si="3"/>
        <v>913380</v>
      </c>
      <c r="L42" s="2">
        <f t="shared" si="3"/>
        <v>0</v>
      </c>
    </row>
    <row r="43" spans="1:12" ht="76.5" customHeight="1" x14ac:dyDescent="0.3">
      <c r="A43" s="4"/>
      <c r="B43" s="23" t="s">
        <v>81</v>
      </c>
      <c r="C43" s="7">
        <v>612</v>
      </c>
      <c r="D43" s="6">
        <v>1</v>
      </c>
      <c r="E43" s="6">
        <v>13</v>
      </c>
      <c r="F43" s="24" t="s">
        <v>75</v>
      </c>
      <c r="G43" s="25" t="s">
        <v>33</v>
      </c>
      <c r="H43" s="25" t="s">
        <v>44</v>
      </c>
      <c r="I43" s="26" t="s">
        <v>11</v>
      </c>
      <c r="J43" s="4"/>
      <c r="K43" s="3">
        <f>K47+K50+K46</f>
        <v>913380</v>
      </c>
      <c r="L43" s="2">
        <f>L47</f>
        <v>0</v>
      </c>
    </row>
    <row r="44" spans="1:12" ht="36.75" customHeight="1" x14ac:dyDescent="0.3">
      <c r="A44" s="4"/>
      <c r="B44" s="57" t="s">
        <v>92</v>
      </c>
      <c r="C44" s="55">
        <v>610</v>
      </c>
      <c r="D44" s="54">
        <v>1</v>
      </c>
      <c r="E44" s="54">
        <v>13</v>
      </c>
      <c r="F44" s="58" t="s">
        <v>93</v>
      </c>
      <c r="G44" s="59" t="s">
        <v>33</v>
      </c>
      <c r="H44" s="59" t="s">
        <v>44</v>
      </c>
      <c r="I44" s="60" t="s">
        <v>94</v>
      </c>
      <c r="J44" s="53"/>
      <c r="K44" s="52">
        <f>K45</f>
        <v>510000</v>
      </c>
      <c r="L44" s="51">
        <v>0</v>
      </c>
    </row>
    <row r="45" spans="1:12" ht="37.5" customHeight="1" x14ac:dyDescent="0.3">
      <c r="A45" s="4"/>
      <c r="B45" s="57" t="s">
        <v>41</v>
      </c>
      <c r="C45" s="55">
        <v>610</v>
      </c>
      <c r="D45" s="54">
        <v>1</v>
      </c>
      <c r="E45" s="54">
        <v>13</v>
      </c>
      <c r="F45" s="58" t="s">
        <v>93</v>
      </c>
      <c r="G45" s="59" t="s">
        <v>33</v>
      </c>
      <c r="H45" s="59" t="s">
        <v>44</v>
      </c>
      <c r="I45" s="60" t="s">
        <v>94</v>
      </c>
      <c r="J45" s="53">
        <v>800</v>
      </c>
      <c r="K45" s="52">
        <f>K46</f>
        <v>510000</v>
      </c>
      <c r="L45" s="51">
        <v>0</v>
      </c>
    </row>
    <row r="46" spans="1:12" ht="39.75" customHeight="1" x14ac:dyDescent="0.3">
      <c r="A46" s="4"/>
      <c r="B46" s="57" t="s">
        <v>53</v>
      </c>
      <c r="C46" s="55">
        <v>610</v>
      </c>
      <c r="D46" s="54">
        <v>1</v>
      </c>
      <c r="E46" s="54">
        <v>13</v>
      </c>
      <c r="F46" s="58" t="s">
        <v>93</v>
      </c>
      <c r="G46" s="59" t="s">
        <v>33</v>
      </c>
      <c r="H46" s="59" t="s">
        <v>44</v>
      </c>
      <c r="I46" s="60" t="s">
        <v>94</v>
      </c>
      <c r="J46" s="53">
        <v>870</v>
      </c>
      <c r="K46" s="52">
        <v>510000</v>
      </c>
      <c r="L46" s="51">
        <v>0</v>
      </c>
    </row>
    <row r="47" spans="1:12" x14ac:dyDescent="0.3">
      <c r="A47" s="4"/>
      <c r="B47" s="23" t="s">
        <v>16</v>
      </c>
      <c r="C47" s="7">
        <v>612</v>
      </c>
      <c r="D47" s="6">
        <v>1</v>
      </c>
      <c r="E47" s="6">
        <v>13</v>
      </c>
      <c r="F47" s="24" t="s">
        <v>75</v>
      </c>
      <c r="G47" s="25" t="s">
        <v>33</v>
      </c>
      <c r="H47" s="25" t="s">
        <v>44</v>
      </c>
      <c r="I47" s="26" t="s">
        <v>15</v>
      </c>
      <c r="J47" s="4"/>
      <c r="K47" s="3">
        <f>K48</f>
        <v>396844</v>
      </c>
      <c r="L47" s="2">
        <f>L50+L48</f>
        <v>0</v>
      </c>
    </row>
    <row r="48" spans="1:12" ht="37.5" x14ac:dyDescent="0.3">
      <c r="A48" s="4"/>
      <c r="B48" s="8" t="s">
        <v>36</v>
      </c>
      <c r="C48" s="7">
        <v>612</v>
      </c>
      <c r="D48" s="6">
        <v>1</v>
      </c>
      <c r="E48" s="6">
        <v>13</v>
      </c>
      <c r="F48" s="24" t="s">
        <v>75</v>
      </c>
      <c r="G48" s="25" t="s">
        <v>33</v>
      </c>
      <c r="H48" s="25" t="s">
        <v>44</v>
      </c>
      <c r="I48" s="26" t="s">
        <v>15</v>
      </c>
      <c r="J48" s="4">
        <v>200</v>
      </c>
      <c r="K48" s="3">
        <f>K49</f>
        <v>396844</v>
      </c>
      <c r="L48" s="2">
        <f>L49</f>
        <v>0</v>
      </c>
    </row>
    <row r="49" spans="1:12" ht="37.5" x14ac:dyDescent="0.3">
      <c r="A49" s="4"/>
      <c r="B49" s="8" t="s">
        <v>35</v>
      </c>
      <c r="C49" s="7">
        <v>612</v>
      </c>
      <c r="D49" s="6">
        <v>1</v>
      </c>
      <c r="E49" s="6">
        <v>13</v>
      </c>
      <c r="F49" s="24" t="s">
        <v>75</v>
      </c>
      <c r="G49" s="25" t="s">
        <v>33</v>
      </c>
      <c r="H49" s="25" t="s">
        <v>44</v>
      </c>
      <c r="I49" s="26" t="s">
        <v>15</v>
      </c>
      <c r="J49" s="4">
        <v>240</v>
      </c>
      <c r="K49" s="3">
        <v>396844</v>
      </c>
      <c r="L49" s="2">
        <v>0</v>
      </c>
    </row>
    <row r="50" spans="1:12" x14ac:dyDescent="0.3">
      <c r="A50" s="4"/>
      <c r="B50" s="8" t="s">
        <v>41</v>
      </c>
      <c r="C50" s="7">
        <v>612</v>
      </c>
      <c r="D50" s="6">
        <v>1</v>
      </c>
      <c r="E50" s="6">
        <v>13</v>
      </c>
      <c r="F50" s="24" t="s">
        <v>75</v>
      </c>
      <c r="G50" s="25" t="s">
        <v>33</v>
      </c>
      <c r="H50" s="25" t="s">
        <v>44</v>
      </c>
      <c r="I50" s="26" t="s">
        <v>15</v>
      </c>
      <c r="J50" s="4">
        <v>800</v>
      </c>
      <c r="K50" s="3">
        <f t="shared" si="3"/>
        <v>6536</v>
      </c>
      <c r="L50" s="2">
        <f t="shared" si="3"/>
        <v>0</v>
      </c>
    </row>
    <row r="51" spans="1:12" x14ac:dyDescent="0.3">
      <c r="A51" s="4"/>
      <c r="B51" s="8" t="s">
        <v>40</v>
      </c>
      <c r="C51" s="7">
        <v>612</v>
      </c>
      <c r="D51" s="6">
        <v>1</v>
      </c>
      <c r="E51" s="6">
        <v>13</v>
      </c>
      <c r="F51" s="24" t="s">
        <v>75</v>
      </c>
      <c r="G51" s="25" t="s">
        <v>33</v>
      </c>
      <c r="H51" s="25" t="s">
        <v>44</v>
      </c>
      <c r="I51" s="26" t="s">
        <v>15</v>
      </c>
      <c r="J51" s="4">
        <v>850</v>
      </c>
      <c r="K51" s="3">
        <v>6536</v>
      </c>
      <c r="L51" s="2">
        <v>0</v>
      </c>
    </row>
    <row r="52" spans="1:12" ht="22.5" customHeight="1" x14ac:dyDescent="0.3">
      <c r="A52" s="4"/>
      <c r="B52" s="8" t="s">
        <v>76</v>
      </c>
      <c r="C52" s="7">
        <v>612</v>
      </c>
      <c r="D52" s="6">
        <v>2</v>
      </c>
      <c r="E52" s="6">
        <v>0</v>
      </c>
      <c r="F52" s="24"/>
      <c r="G52" s="25"/>
      <c r="H52" s="25"/>
      <c r="I52" s="26"/>
      <c r="J52" s="4"/>
      <c r="K52" s="3">
        <f t="shared" ref="K52:L58" si="4">K53</f>
        <v>194500</v>
      </c>
      <c r="L52" s="2">
        <f t="shared" si="4"/>
        <v>194500</v>
      </c>
    </row>
    <row r="53" spans="1:12" ht="19.5" customHeight="1" x14ac:dyDescent="0.3">
      <c r="A53" s="4"/>
      <c r="B53" s="8" t="s">
        <v>77</v>
      </c>
      <c r="C53" s="7">
        <v>612</v>
      </c>
      <c r="D53" s="6">
        <v>2</v>
      </c>
      <c r="E53" s="6">
        <v>3</v>
      </c>
      <c r="F53" s="24"/>
      <c r="G53" s="25"/>
      <c r="H53" s="25"/>
      <c r="I53" s="26"/>
      <c r="J53" s="4"/>
      <c r="K53" s="3">
        <f t="shared" si="4"/>
        <v>194500</v>
      </c>
      <c r="L53" s="2">
        <f t="shared" si="4"/>
        <v>194500</v>
      </c>
    </row>
    <row r="54" spans="1:12" ht="45" customHeight="1" x14ac:dyDescent="0.3">
      <c r="A54" s="4"/>
      <c r="B54" s="8" t="s">
        <v>74</v>
      </c>
      <c r="C54" s="7">
        <v>612</v>
      </c>
      <c r="D54" s="6">
        <v>2</v>
      </c>
      <c r="E54" s="6">
        <v>3</v>
      </c>
      <c r="F54" s="24" t="s">
        <v>75</v>
      </c>
      <c r="G54" s="25" t="s">
        <v>32</v>
      </c>
      <c r="H54" s="25" t="s">
        <v>38</v>
      </c>
      <c r="I54" s="26" t="s">
        <v>11</v>
      </c>
      <c r="J54" s="4"/>
      <c r="K54" s="3">
        <f t="shared" si="4"/>
        <v>194500</v>
      </c>
      <c r="L54" s="2">
        <f t="shared" si="4"/>
        <v>194500</v>
      </c>
    </row>
    <row r="55" spans="1:12" ht="75.75" customHeight="1" x14ac:dyDescent="0.3">
      <c r="A55" s="4"/>
      <c r="B55" s="8" t="s">
        <v>8</v>
      </c>
      <c r="C55" s="7">
        <v>612</v>
      </c>
      <c r="D55" s="6">
        <v>2</v>
      </c>
      <c r="E55" s="6">
        <v>3</v>
      </c>
      <c r="F55" s="24" t="s">
        <v>75</v>
      </c>
      <c r="G55" s="25" t="s">
        <v>33</v>
      </c>
      <c r="H55" s="25" t="s">
        <v>38</v>
      </c>
      <c r="I55" s="26" t="s">
        <v>11</v>
      </c>
      <c r="J55" s="4"/>
      <c r="K55" s="3">
        <f t="shared" si="4"/>
        <v>194500</v>
      </c>
      <c r="L55" s="2">
        <f t="shared" si="4"/>
        <v>194500</v>
      </c>
    </row>
    <row r="56" spans="1:12" ht="79.5" customHeight="1" x14ac:dyDescent="0.3">
      <c r="A56" s="4"/>
      <c r="B56" s="8" t="s">
        <v>81</v>
      </c>
      <c r="C56" s="7">
        <v>612</v>
      </c>
      <c r="D56" s="6">
        <v>2</v>
      </c>
      <c r="E56" s="6">
        <v>3</v>
      </c>
      <c r="F56" s="24" t="s">
        <v>75</v>
      </c>
      <c r="G56" s="25" t="s">
        <v>33</v>
      </c>
      <c r="H56" s="25" t="s">
        <v>44</v>
      </c>
      <c r="I56" s="26" t="s">
        <v>11</v>
      </c>
      <c r="J56" s="4"/>
      <c r="K56" s="3">
        <f t="shared" si="4"/>
        <v>194500</v>
      </c>
      <c r="L56" s="2">
        <f t="shared" si="4"/>
        <v>194500</v>
      </c>
    </row>
    <row r="57" spans="1:12" ht="102" customHeight="1" x14ac:dyDescent="0.3">
      <c r="A57" s="4"/>
      <c r="B57" s="8" t="s">
        <v>87</v>
      </c>
      <c r="C57" s="7">
        <v>612</v>
      </c>
      <c r="D57" s="6">
        <v>2</v>
      </c>
      <c r="E57" s="6">
        <v>3</v>
      </c>
      <c r="F57" s="24" t="s">
        <v>75</v>
      </c>
      <c r="G57" s="25" t="s">
        <v>33</v>
      </c>
      <c r="H57" s="25" t="s">
        <v>44</v>
      </c>
      <c r="I57" s="26" t="s">
        <v>78</v>
      </c>
      <c r="J57" s="4"/>
      <c r="K57" s="3">
        <f t="shared" si="4"/>
        <v>194500</v>
      </c>
      <c r="L57" s="2">
        <f t="shared" si="4"/>
        <v>194500</v>
      </c>
    </row>
    <row r="58" spans="1:12" ht="102.75" customHeight="1" x14ac:dyDescent="0.3">
      <c r="A58" s="4"/>
      <c r="B58" s="8" t="s">
        <v>42</v>
      </c>
      <c r="C58" s="7">
        <v>612</v>
      </c>
      <c r="D58" s="6">
        <v>2</v>
      </c>
      <c r="E58" s="6">
        <v>3</v>
      </c>
      <c r="F58" s="24" t="s">
        <v>75</v>
      </c>
      <c r="G58" s="25" t="s">
        <v>33</v>
      </c>
      <c r="H58" s="25" t="s">
        <v>44</v>
      </c>
      <c r="I58" s="26" t="s">
        <v>78</v>
      </c>
      <c r="J58" s="4">
        <v>100</v>
      </c>
      <c r="K58" s="3">
        <f t="shared" si="4"/>
        <v>194500</v>
      </c>
      <c r="L58" s="2">
        <f t="shared" si="4"/>
        <v>194500</v>
      </c>
    </row>
    <row r="59" spans="1:12" ht="45.75" customHeight="1" x14ac:dyDescent="0.3">
      <c r="A59" s="4"/>
      <c r="B59" s="8" t="s">
        <v>46</v>
      </c>
      <c r="C59" s="7">
        <v>612</v>
      </c>
      <c r="D59" s="6">
        <v>2</v>
      </c>
      <c r="E59" s="6">
        <v>3</v>
      </c>
      <c r="F59" s="24" t="s">
        <v>75</v>
      </c>
      <c r="G59" s="25" t="s">
        <v>33</v>
      </c>
      <c r="H59" s="25" t="s">
        <v>44</v>
      </c>
      <c r="I59" s="26" t="s">
        <v>78</v>
      </c>
      <c r="J59" s="4">
        <v>120</v>
      </c>
      <c r="K59" s="3">
        <v>194500</v>
      </c>
      <c r="L59" s="51">
        <v>194500</v>
      </c>
    </row>
    <row r="60" spans="1:12" ht="45.75" customHeight="1" x14ac:dyDescent="0.3">
      <c r="A60" s="53"/>
      <c r="B60" s="56" t="s">
        <v>96</v>
      </c>
      <c r="C60" s="55">
        <v>612</v>
      </c>
      <c r="D60" s="54">
        <v>3</v>
      </c>
      <c r="E60" s="54">
        <v>0</v>
      </c>
      <c r="F60" s="58"/>
      <c r="G60" s="59"/>
      <c r="H60" s="59"/>
      <c r="I60" s="60"/>
      <c r="J60" s="53"/>
      <c r="K60" s="52">
        <v>84000</v>
      </c>
      <c r="L60" s="51">
        <v>0</v>
      </c>
    </row>
    <row r="61" spans="1:12" ht="45.75" customHeight="1" x14ac:dyDescent="0.3">
      <c r="A61" s="53"/>
      <c r="B61" s="56" t="s">
        <v>97</v>
      </c>
      <c r="C61" s="55">
        <v>612</v>
      </c>
      <c r="D61" s="54">
        <v>3</v>
      </c>
      <c r="E61" s="54">
        <v>10</v>
      </c>
      <c r="F61" s="58"/>
      <c r="G61" s="59"/>
      <c r="H61" s="59"/>
      <c r="I61" s="60"/>
      <c r="J61" s="53"/>
      <c r="K61" s="52">
        <v>84000</v>
      </c>
      <c r="L61" s="51">
        <v>0</v>
      </c>
    </row>
    <row r="62" spans="1:12" ht="45.75" customHeight="1" x14ac:dyDescent="0.3">
      <c r="A62" s="53"/>
      <c r="B62" s="56" t="s">
        <v>82</v>
      </c>
      <c r="C62" s="55">
        <v>612</v>
      </c>
      <c r="D62" s="54">
        <v>3</v>
      </c>
      <c r="E62" s="54">
        <v>10</v>
      </c>
      <c r="F62" s="58" t="s">
        <v>75</v>
      </c>
      <c r="G62" s="59" t="s">
        <v>32</v>
      </c>
      <c r="H62" s="59" t="s">
        <v>38</v>
      </c>
      <c r="I62" s="60" t="s">
        <v>11</v>
      </c>
      <c r="J62" s="53"/>
      <c r="K62" s="52">
        <v>84000</v>
      </c>
      <c r="L62" s="51">
        <v>0</v>
      </c>
    </row>
    <row r="63" spans="1:12" ht="45.75" customHeight="1" x14ac:dyDescent="0.3">
      <c r="A63" s="53"/>
      <c r="B63" s="56" t="s">
        <v>98</v>
      </c>
      <c r="C63" s="55">
        <v>612</v>
      </c>
      <c r="D63" s="54">
        <v>3</v>
      </c>
      <c r="E63" s="54">
        <v>10</v>
      </c>
      <c r="F63" s="58" t="s">
        <v>75</v>
      </c>
      <c r="G63" s="59" t="s">
        <v>99</v>
      </c>
      <c r="H63" s="59" t="s">
        <v>38</v>
      </c>
      <c r="I63" s="60" t="s">
        <v>11</v>
      </c>
      <c r="J63" s="53"/>
      <c r="K63" s="52">
        <v>84000</v>
      </c>
      <c r="L63" s="51">
        <v>0</v>
      </c>
    </row>
    <row r="64" spans="1:12" ht="45.75" customHeight="1" x14ac:dyDescent="0.3">
      <c r="A64" s="53"/>
      <c r="B64" s="56" t="s">
        <v>100</v>
      </c>
      <c r="C64" s="55">
        <v>612</v>
      </c>
      <c r="D64" s="54">
        <v>3</v>
      </c>
      <c r="E64" s="54">
        <v>10</v>
      </c>
      <c r="F64" s="58" t="s">
        <v>75</v>
      </c>
      <c r="G64" s="59" t="s">
        <v>99</v>
      </c>
      <c r="H64" s="59" t="s">
        <v>44</v>
      </c>
      <c r="I64" s="60" t="s">
        <v>11</v>
      </c>
      <c r="J64" s="53"/>
      <c r="K64" s="52">
        <v>84000</v>
      </c>
      <c r="L64" s="51">
        <v>0</v>
      </c>
    </row>
    <row r="65" spans="1:12" ht="45.75" customHeight="1" x14ac:dyDescent="0.3">
      <c r="A65" s="53"/>
      <c r="B65" s="56" t="s">
        <v>37</v>
      </c>
      <c r="C65" s="55">
        <v>612</v>
      </c>
      <c r="D65" s="54">
        <v>3</v>
      </c>
      <c r="E65" s="54">
        <v>10</v>
      </c>
      <c r="F65" s="58" t="s">
        <v>75</v>
      </c>
      <c r="G65" s="59" t="s">
        <v>99</v>
      </c>
      <c r="H65" s="59" t="s">
        <v>44</v>
      </c>
      <c r="I65" s="60" t="s">
        <v>15</v>
      </c>
      <c r="J65" s="53"/>
      <c r="K65" s="52">
        <v>84000</v>
      </c>
      <c r="L65" s="51">
        <v>0</v>
      </c>
    </row>
    <row r="66" spans="1:12" ht="45.75" customHeight="1" x14ac:dyDescent="0.3">
      <c r="A66" s="53"/>
      <c r="B66" s="56" t="s">
        <v>36</v>
      </c>
      <c r="C66" s="55">
        <v>612</v>
      </c>
      <c r="D66" s="54">
        <v>3</v>
      </c>
      <c r="E66" s="54">
        <v>10</v>
      </c>
      <c r="F66" s="58" t="s">
        <v>75</v>
      </c>
      <c r="G66" s="59" t="s">
        <v>99</v>
      </c>
      <c r="H66" s="59" t="s">
        <v>44</v>
      </c>
      <c r="I66" s="60" t="s">
        <v>15</v>
      </c>
      <c r="J66" s="53">
        <v>200</v>
      </c>
      <c r="K66" s="52">
        <v>84000</v>
      </c>
      <c r="L66" s="51">
        <v>0</v>
      </c>
    </row>
    <row r="67" spans="1:12" ht="45.75" customHeight="1" x14ac:dyDescent="0.3">
      <c r="A67" s="53"/>
      <c r="B67" s="56" t="s">
        <v>35</v>
      </c>
      <c r="C67" s="55">
        <v>612</v>
      </c>
      <c r="D67" s="54">
        <v>3</v>
      </c>
      <c r="E67" s="54">
        <v>10</v>
      </c>
      <c r="F67" s="58" t="s">
        <v>33</v>
      </c>
      <c r="G67" s="59" t="s">
        <v>99</v>
      </c>
      <c r="H67" s="59" t="s">
        <v>44</v>
      </c>
      <c r="I67" s="60" t="s">
        <v>15</v>
      </c>
      <c r="J67" s="53">
        <v>240</v>
      </c>
      <c r="K67" s="52">
        <v>84000</v>
      </c>
      <c r="L67" s="51">
        <v>0</v>
      </c>
    </row>
    <row r="68" spans="1:12" x14ac:dyDescent="0.3">
      <c r="A68" s="4"/>
      <c r="B68" s="8" t="s">
        <v>47</v>
      </c>
      <c r="C68" s="7">
        <v>612</v>
      </c>
      <c r="D68" s="6">
        <v>4</v>
      </c>
      <c r="E68" s="6">
        <v>0</v>
      </c>
      <c r="F68" s="24"/>
      <c r="G68" s="25"/>
      <c r="H68" s="25"/>
      <c r="I68" s="26"/>
      <c r="J68" s="4"/>
      <c r="K68" s="3">
        <f>K69+K76</f>
        <v>1326590</v>
      </c>
      <c r="L68" s="2">
        <f>L69</f>
        <v>0</v>
      </c>
    </row>
    <row r="69" spans="1:12" x14ac:dyDescent="0.3">
      <c r="A69" s="4"/>
      <c r="B69" s="8" t="s">
        <v>31</v>
      </c>
      <c r="C69" s="7">
        <v>612</v>
      </c>
      <c r="D69" s="6">
        <v>4</v>
      </c>
      <c r="E69" s="6">
        <v>9</v>
      </c>
      <c r="F69" s="24"/>
      <c r="G69" s="25"/>
      <c r="H69" s="25"/>
      <c r="I69" s="26"/>
      <c r="J69" s="4"/>
      <c r="K69" s="3">
        <f>K70</f>
        <v>1266590</v>
      </c>
      <c r="L69" s="2">
        <f t="shared" ref="K69:L74" si="5">L70</f>
        <v>0</v>
      </c>
    </row>
    <row r="70" spans="1:12" ht="115.5" customHeight="1" x14ac:dyDescent="0.3">
      <c r="A70" s="4"/>
      <c r="B70" s="27" t="s">
        <v>82</v>
      </c>
      <c r="C70" s="7">
        <v>612</v>
      </c>
      <c r="D70" s="6">
        <v>4</v>
      </c>
      <c r="E70" s="6">
        <v>9</v>
      </c>
      <c r="F70" s="24" t="s">
        <v>75</v>
      </c>
      <c r="G70" s="25">
        <v>0</v>
      </c>
      <c r="H70" s="25" t="s">
        <v>38</v>
      </c>
      <c r="I70" s="26" t="s">
        <v>11</v>
      </c>
      <c r="J70" s="4"/>
      <c r="K70" s="3">
        <f>K71</f>
        <v>1266590</v>
      </c>
      <c r="L70" s="2">
        <f t="shared" si="5"/>
        <v>0</v>
      </c>
    </row>
    <row r="71" spans="1:12" ht="59.25" customHeight="1" x14ac:dyDescent="0.3">
      <c r="A71" s="4"/>
      <c r="B71" s="27" t="s">
        <v>17</v>
      </c>
      <c r="C71" s="7">
        <v>612</v>
      </c>
      <c r="D71" s="6">
        <v>4</v>
      </c>
      <c r="E71" s="6">
        <v>9</v>
      </c>
      <c r="F71" s="24" t="s">
        <v>75</v>
      </c>
      <c r="G71" s="25" t="s">
        <v>45</v>
      </c>
      <c r="H71" s="25" t="s">
        <v>38</v>
      </c>
      <c r="I71" s="26" t="s">
        <v>11</v>
      </c>
      <c r="J71" s="4"/>
      <c r="K71" s="3">
        <f t="shared" si="5"/>
        <v>1266590</v>
      </c>
      <c r="L71" s="2">
        <f t="shared" si="5"/>
        <v>0</v>
      </c>
    </row>
    <row r="72" spans="1:12" ht="37.5" x14ac:dyDescent="0.3">
      <c r="A72" s="4"/>
      <c r="B72" s="27" t="s">
        <v>18</v>
      </c>
      <c r="C72" s="7">
        <v>612</v>
      </c>
      <c r="D72" s="6">
        <v>4</v>
      </c>
      <c r="E72" s="6">
        <v>9</v>
      </c>
      <c r="F72" s="24" t="s">
        <v>75</v>
      </c>
      <c r="G72" s="25" t="s">
        <v>45</v>
      </c>
      <c r="H72" s="25" t="s">
        <v>44</v>
      </c>
      <c r="I72" s="26" t="s">
        <v>11</v>
      </c>
      <c r="J72" s="4"/>
      <c r="K72" s="3">
        <f t="shared" si="5"/>
        <v>1266590</v>
      </c>
      <c r="L72" s="2">
        <f t="shared" si="5"/>
        <v>0</v>
      </c>
    </row>
    <row r="73" spans="1:12" x14ac:dyDescent="0.3">
      <c r="A73" s="4"/>
      <c r="B73" s="27" t="s">
        <v>37</v>
      </c>
      <c r="C73" s="7">
        <v>612</v>
      </c>
      <c r="D73" s="6">
        <v>4</v>
      </c>
      <c r="E73" s="6">
        <v>9</v>
      </c>
      <c r="F73" s="24" t="s">
        <v>75</v>
      </c>
      <c r="G73" s="25" t="s">
        <v>45</v>
      </c>
      <c r="H73" s="25" t="s">
        <v>44</v>
      </c>
      <c r="I73" s="26" t="s">
        <v>15</v>
      </c>
      <c r="J73" s="4"/>
      <c r="K73" s="3">
        <f t="shared" si="5"/>
        <v>1266590</v>
      </c>
      <c r="L73" s="2">
        <f t="shared" si="5"/>
        <v>0</v>
      </c>
    </row>
    <row r="74" spans="1:12" ht="39" customHeight="1" x14ac:dyDescent="0.3">
      <c r="A74" s="4"/>
      <c r="B74" s="8" t="s">
        <v>36</v>
      </c>
      <c r="C74" s="7">
        <v>612</v>
      </c>
      <c r="D74" s="6">
        <v>4</v>
      </c>
      <c r="E74" s="6">
        <v>9</v>
      </c>
      <c r="F74" s="24" t="s">
        <v>75</v>
      </c>
      <c r="G74" s="25" t="s">
        <v>45</v>
      </c>
      <c r="H74" s="25" t="s">
        <v>44</v>
      </c>
      <c r="I74" s="26" t="s">
        <v>15</v>
      </c>
      <c r="J74" s="4">
        <v>200</v>
      </c>
      <c r="K74" s="3">
        <f t="shared" si="5"/>
        <v>1266590</v>
      </c>
      <c r="L74" s="2">
        <f t="shared" si="5"/>
        <v>0</v>
      </c>
    </row>
    <row r="75" spans="1:12" ht="38.25" customHeight="1" x14ac:dyDescent="0.3">
      <c r="A75" s="4"/>
      <c r="B75" s="8" t="s">
        <v>35</v>
      </c>
      <c r="C75" s="7">
        <v>612</v>
      </c>
      <c r="D75" s="6">
        <v>4</v>
      </c>
      <c r="E75" s="6">
        <v>9</v>
      </c>
      <c r="F75" s="24" t="s">
        <v>75</v>
      </c>
      <c r="G75" s="25" t="s">
        <v>45</v>
      </c>
      <c r="H75" s="25" t="s">
        <v>44</v>
      </c>
      <c r="I75" s="26" t="s">
        <v>15</v>
      </c>
      <c r="J75" s="4">
        <v>240</v>
      </c>
      <c r="K75" s="3">
        <v>1266590</v>
      </c>
      <c r="L75" s="2">
        <v>0</v>
      </c>
    </row>
    <row r="76" spans="1:12" ht="38.25" customHeight="1" x14ac:dyDescent="0.3">
      <c r="A76" s="53"/>
      <c r="B76" s="56" t="s">
        <v>95</v>
      </c>
      <c r="C76" s="55">
        <v>612</v>
      </c>
      <c r="D76" s="54">
        <v>4</v>
      </c>
      <c r="E76" s="54">
        <v>12</v>
      </c>
      <c r="F76" s="58"/>
      <c r="G76" s="59"/>
      <c r="H76" s="59"/>
      <c r="I76" s="60"/>
      <c r="J76" s="53"/>
      <c r="K76" s="52">
        <v>60000</v>
      </c>
      <c r="L76" s="51">
        <v>0</v>
      </c>
    </row>
    <row r="77" spans="1:12" ht="38.25" customHeight="1" x14ac:dyDescent="0.3">
      <c r="A77" s="53"/>
      <c r="B77" s="56" t="s">
        <v>82</v>
      </c>
      <c r="C77" s="55">
        <v>612</v>
      </c>
      <c r="D77" s="54">
        <v>4</v>
      </c>
      <c r="E77" s="54">
        <v>12</v>
      </c>
      <c r="F77" s="58" t="s">
        <v>75</v>
      </c>
      <c r="G77" s="59" t="s">
        <v>32</v>
      </c>
      <c r="H77" s="59" t="s">
        <v>38</v>
      </c>
      <c r="I77" s="60" t="s">
        <v>11</v>
      </c>
      <c r="J77" s="53"/>
      <c r="K77" s="52">
        <v>60000</v>
      </c>
      <c r="L77" s="51">
        <v>0</v>
      </c>
    </row>
    <row r="78" spans="1:12" ht="38.25" customHeight="1" x14ac:dyDescent="0.3">
      <c r="A78" s="53"/>
      <c r="B78" s="56" t="s">
        <v>8</v>
      </c>
      <c r="C78" s="55">
        <v>612</v>
      </c>
      <c r="D78" s="54">
        <v>4</v>
      </c>
      <c r="E78" s="54">
        <v>12</v>
      </c>
      <c r="F78" s="58" t="s">
        <v>75</v>
      </c>
      <c r="G78" s="59" t="s">
        <v>33</v>
      </c>
      <c r="H78" s="59" t="s">
        <v>38</v>
      </c>
      <c r="I78" s="60" t="s">
        <v>11</v>
      </c>
      <c r="J78" s="53"/>
      <c r="K78" s="52">
        <v>60000</v>
      </c>
      <c r="L78" s="51">
        <v>0</v>
      </c>
    </row>
    <row r="79" spans="1:12" ht="38.25" customHeight="1" x14ac:dyDescent="0.3">
      <c r="A79" s="53"/>
      <c r="B79" s="56" t="s">
        <v>81</v>
      </c>
      <c r="C79" s="55">
        <v>612</v>
      </c>
      <c r="D79" s="54">
        <v>4</v>
      </c>
      <c r="E79" s="54">
        <v>12</v>
      </c>
      <c r="F79" s="58" t="s">
        <v>75</v>
      </c>
      <c r="G79" s="59" t="s">
        <v>33</v>
      </c>
      <c r="H79" s="59" t="s">
        <v>44</v>
      </c>
      <c r="I79" s="60" t="s">
        <v>11</v>
      </c>
      <c r="J79" s="53"/>
      <c r="K79" s="52">
        <v>60000</v>
      </c>
      <c r="L79" s="51">
        <v>0</v>
      </c>
    </row>
    <row r="80" spans="1:12" ht="38.25" customHeight="1" x14ac:dyDescent="0.3">
      <c r="A80" s="53"/>
      <c r="B80" s="56" t="s">
        <v>16</v>
      </c>
      <c r="C80" s="55">
        <v>612</v>
      </c>
      <c r="D80" s="54">
        <v>4</v>
      </c>
      <c r="E80" s="54">
        <v>12</v>
      </c>
      <c r="F80" s="58" t="s">
        <v>75</v>
      </c>
      <c r="G80" s="59" t="s">
        <v>33</v>
      </c>
      <c r="H80" s="59" t="s">
        <v>44</v>
      </c>
      <c r="I80" s="60" t="s">
        <v>15</v>
      </c>
      <c r="J80" s="53"/>
      <c r="K80" s="52">
        <v>60000</v>
      </c>
      <c r="L80" s="51">
        <v>0</v>
      </c>
    </row>
    <row r="81" spans="1:12" ht="38.25" customHeight="1" x14ac:dyDescent="0.3">
      <c r="A81" s="53"/>
      <c r="B81" s="56" t="s">
        <v>36</v>
      </c>
      <c r="C81" s="55">
        <v>612</v>
      </c>
      <c r="D81" s="54">
        <v>4</v>
      </c>
      <c r="E81" s="54">
        <v>12</v>
      </c>
      <c r="F81" s="58" t="s">
        <v>75</v>
      </c>
      <c r="G81" s="59" t="s">
        <v>33</v>
      </c>
      <c r="H81" s="59" t="s">
        <v>44</v>
      </c>
      <c r="I81" s="60" t="s">
        <v>15</v>
      </c>
      <c r="J81" s="53">
        <v>200</v>
      </c>
      <c r="K81" s="52">
        <v>60000</v>
      </c>
      <c r="L81" s="51">
        <v>0</v>
      </c>
    </row>
    <row r="82" spans="1:12" ht="38.25" customHeight="1" x14ac:dyDescent="0.3">
      <c r="A82" s="53"/>
      <c r="B82" s="56" t="s">
        <v>35</v>
      </c>
      <c r="C82" s="55">
        <v>612</v>
      </c>
      <c r="D82" s="54">
        <v>4</v>
      </c>
      <c r="E82" s="54">
        <v>12</v>
      </c>
      <c r="F82" s="58" t="s">
        <v>75</v>
      </c>
      <c r="G82" s="59" t="s">
        <v>33</v>
      </c>
      <c r="H82" s="59" t="s">
        <v>44</v>
      </c>
      <c r="I82" s="60" t="s">
        <v>15</v>
      </c>
      <c r="J82" s="53">
        <v>240</v>
      </c>
      <c r="K82" s="52">
        <v>60000</v>
      </c>
      <c r="L82" s="51">
        <v>0</v>
      </c>
    </row>
    <row r="83" spans="1:12" x14ac:dyDescent="0.3">
      <c r="A83" s="4"/>
      <c r="B83" s="29" t="s">
        <v>50</v>
      </c>
      <c r="C83" s="7">
        <v>612</v>
      </c>
      <c r="D83" s="6">
        <v>5</v>
      </c>
      <c r="E83" s="6">
        <v>0</v>
      </c>
      <c r="F83" s="24"/>
      <c r="G83" s="25"/>
      <c r="H83" s="25"/>
      <c r="I83" s="26"/>
      <c r="J83" s="4"/>
      <c r="K83" s="3">
        <f t="shared" ref="K83:L89" si="6">K84</f>
        <v>2193331.89</v>
      </c>
      <c r="L83" s="2">
        <f t="shared" si="6"/>
        <v>0</v>
      </c>
    </row>
    <row r="84" spans="1:12" x14ac:dyDescent="0.3">
      <c r="A84" s="4"/>
      <c r="B84" s="29" t="s">
        <v>51</v>
      </c>
      <c r="C84" s="7">
        <v>612</v>
      </c>
      <c r="D84" s="6">
        <v>5</v>
      </c>
      <c r="E84" s="6">
        <v>3</v>
      </c>
      <c r="F84" s="24"/>
      <c r="G84" s="25"/>
      <c r="H84" s="25"/>
      <c r="I84" s="26"/>
      <c r="J84" s="4"/>
      <c r="K84" s="3">
        <f>K85</f>
        <v>2193331.89</v>
      </c>
      <c r="L84" s="2">
        <f t="shared" si="6"/>
        <v>0</v>
      </c>
    </row>
    <row r="85" spans="1:12" ht="117" customHeight="1" x14ac:dyDescent="0.3">
      <c r="A85" s="4"/>
      <c r="B85" s="27" t="s">
        <v>82</v>
      </c>
      <c r="C85" s="7">
        <v>612</v>
      </c>
      <c r="D85" s="6">
        <v>5</v>
      </c>
      <c r="E85" s="6">
        <v>3</v>
      </c>
      <c r="F85" s="24" t="s">
        <v>75</v>
      </c>
      <c r="G85" s="25">
        <v>0</v>
      </c>
      <c r="H85" s="25" t="s">
        <v>38</v>
      </c>
      <c r="I85" s="26" t="s">
        <v>11</v>
      </c>
      <c r="J85" s="4"/>
      <c r="K85" s="3">
        <f t="shared" si="6"/>
        <v>2193331.89</v>
      </c>
      <c r="L85" s="2">
        <f t="shared" si="6"/>
        <v>0</v>
      </c>
    </row>
    <row r="86" spans="1:12" ht="39.75" customHeight="1" x14ac:dyDescent="0.3">
      <c r="A86" s="4"/>
      <c r="B86" s="27" t="s">
        <v>19</v>
      </c>
      <c r="C86" s="7">
        <v>612</v>
      </c>
      <c r="D86" s="6">
        <v>5</v>
      </c>
      <c r="E86" s="6">
        <v>3</v>
      </c>
      <c r="F86" s="24" t="s">
        <v>75</v>
      </c>
      <c r="G86" s="25" t="s">
        <v>34</v>
      </c>
      <c r="H86" s="25" t="s">
        <v>38</v>
      </c>
      <c r="I86" s="26" t="s">
        <v>11</v>
      </c>
      <c r="J86" s="4"/>
      <c r="K86" s="3">
        <f t="shared" si="6"/>
        <v>2193331.89</v>
      </c>
      <c r="L86" s="2">
        <f t="shared" si="6"/>
        <v>0</v>
      </c>
    </row>
    <row r="87" spans="1:12" ht="23.25" customHeight="1" x14ac:dyDescent="0.3">
      <c r="A87" s="4"/>
      <c r="B87" s="27" t="s">
        <v>20</v>
      </c>
      <c r="C87" s="7">
        <v>612</v>
      </c>
      <c r="D87" s="6">
        <v>5</v>
      </c>
      <c r="E87" s="6">
        <v>3</v>
      </c>
      <c r="F87" s="24" t="s">
        <v>75</v>
      </c>
      <c r="G87" s="25" t="s">
        <v>34</v>
      </c>
      <c r="H87" s="25" t="s">
        <v>44</v>
      </c>
      <c r="I87" s="26" t="s">
        <v>11</v>
      </c>
      <c r="J87" s="4"/>
      <c r="K87" s="3">
        <f>K88+K91</f>
        <v>2193331.89</v>
      </c>
      <c r="L87" s="2">
        <f t="shared" si="6"/>
        <v>0</v>
      </c>
    </row>
    <row r="88" spans="1:12" ht="21.75" customHeight="1" x14ac:dyDescent="0.3">
      <c r="A88" s="4"/>
      <c r="B88" s="27" t="s">
        <v>37</v>
      </c>
      <c r="C88" s="7">
        <v>612</v>
      </c>
      <c r="D88" s="6">
        <v>5</v>
      </c>
      <c r="E88" s="6">
        <v>3</v>
      </c>
      <c r="F88" s="24" t="s">
        <v>75</v>
      </c>
      <c r="G88" s="25" t="s">
        <v>34</v>
      </c>
      <c r="H88" s="25" t="s">
        <v>44</v>
      </c>
      <c r="I88" s="26" t="s">
        <v>15</v>
      </c>
      <c r="J88" s="4"/>
      <c r="K88" s="3">
        <f t="shared" si="6"/>
        <v>2192331.89</v>
      </c>
      <c r="L88" s="2">
        <f t="shared" si="6"/>
        <v>0</v>
      </c>
    </row>
    <row r="89" spans="1:12" ht="39" customHeight="1" x14ac:dyDescent="0.3">
      <c r="A89" s="4"/>
      <c r="B89" s="8" t="s">
        <v>36</v>
      </c>
      <c r="C89" s="7">
        <v>612</v>
      </c>
      <c r="D89" s="6">
        <v>5</v>
      </c>
      <c r="E89" s="6">
        <v>3</v>
      </c>
      <c r="F89" s="24" t="s">
        <v>75</v>
      </c>
      <c r="G89" s="25" t="s">
        <v>34</v>
      </c>
      <c r="H89" s="25" t="s">
        <v>44</v>
      </c>
      <c r="I89" s="26" t="s">
        <v>15</v>
      </c>
      <c r="J89" s="4">
        <v>200</v>
      </c>
      <c r="K89" s="3">
        <f t="shared" si="6"/>
        <v>2192331.89</v>
      </c>
      <c r="L89" s="2">
        <f t="shared" si="6"/>
        <v>0</v>
      </c>
    </row>
    <row r="90" spans="1:12" ht="38.25" customHeight="1" x14ac:dyDescent="0.3">
      <c r="A90" s="4"/>
      <c r="B90" s="8" t="s">
        <v>35</v>
      </c>
      <c r="C90" s="7">
        <v>612</v>
      </c>
      <c r="D90" s="6">
        <v>5</v>
      </c>
      <c r="E90" s="6">
        <v>3</v>
      </c>
      <c r="F90" s="24" t="s">
        <v>75</v>
      </c>
      <c r="G90" s="25" t="s">
        <v>34</v>
      </c>
      <c r="H90" s="25" t="s">
        <v>44</v>
      </c>
      <c r="I90" s="26" t="s">
        <v>15</v>
      </c>
      <c r="J90" s="4">
        <v>240</v>
      </c>
      <c r="K90" s="3">
        <v>2192331.89</v>
      </c>
      <c r="L90" s="2">
        <v>0</v>
      </c>
    </row>
    <row r="91" spans="1:12" ht="38.25" customHeight="1" x14ac:dyDescent="0.3">
      <c r="A91" s="4"/>
      <c r="B91" s="8" t="s">
        <v>83</v>
      </c>
      <c r="C91" s="7">
        <v>612</v>
      </c>
      <c r="D91" s="6">
        <v>5</v>
      </c>
      <c r="E91" s="6">
        <v>3</v>
      </c>
      <c r="F91" s="24" t="s">
        <v>75</v>
      </c>
      <c r="G91" s="25" t="s">
        <v>34</v>
      </c>
      <c r="H91" s="25" t="s">
        <v>44</v>
      </c>
      <c r="I91" s="26" t="s">
        <v>84</v>
      </c>
      <c r="J91" s="4"/>
      <c r="K91" s="3">
        <v>1000</v>
      </c>
      <c r="L91" s="2">
        <v>0</v>
      </c>
    </row>
    <row r="92" spans="1:12" ht="38.25" customHeight="1" x14ac:dyDescent="0.3">
      <c r="A92" s="4"/>
      <c r="B92" s="8" t="s">
        <v>43</v>
      </c>
      <c r="C92" s="7">
        <v>612</v>
      </c>
      <c r="D92" s="6">
        <v>5</v>
      </c>
      <c r="E92" s="6">
        <v>3</v>
      </c>
      <c r="F92" s="24" t="s">
        <v>75</v>
      </c>
      <c r="G92" s="25" t="s">
        <v>34</v>
      </c>
      <c r="H92" s="25" t="s">
        <v>44</v>
      </c>
      <c r="I92" s="26" t="s">
        <v>84</v>
      </c>
      <c r="J92" s="4">
        <v>500</v>
      </c>
      <c r="K92" s="3">
        <v>1000</v>
      </c>
      <c r="L92" s="2">
        <v>0</v>
      </c>
    </row>
    <row r="93" spans="1:12" ht="38.25" customHeight="1" x14ac:dyDescent="0.3">
      <c r="A93" s="4"/>
      <c r="B93" s="8" t="s">
        <v>52</v>
      </c>
      <c r="C93" s="7">
        <v>612</v>
      </c>
      <c r="D93" s="6">
        <v>5</v>
      </c>
      <c r="E93" s="6">
        <v>3</v>
      </c>
      <c r="F93" s="24" t="s">
        <v>75</v>
      </c>
      <c r="G93" s="25" t="s">
        <v>34</v>
      </c>
      <c r="H93" s="25" t="s">
        <v>44</v>
      </c>
      <c r="I93" s="26" t="s">
        <v>84</v>
      </c>
      <c r="J93" s="4">
        <v>540</v>
      </c>
      <c r="K93" s="3">
        <v>1000</v>
      </c>
      <c r="L93" s="2">
        <v>0</v>
      </c>
    </row>
    <row r="94" spans="1:12" x14ac:dyDescent="0.3">
      <c r="A94" s="4"/>
      <c r="B94" s="29" t="s">
        <v>30</v>
      </c>
      <c r="C94" s="7">
        <v>612</v>
      </c>
      <c r="D94" s="6">
        <v>8</v>
      </c>
      <c r="E94" s="6">
        <v>0</v>
      </c>
      <c r="F94" s="24"/>
      <c r="G94" s="25"/>
      <c r="H94" s="25"/>
      <c r="I94" s="26"/>
      <c r="J94" s="4"/>
      <c r="K94" s="3">
        <f t="shared" ref="K94:L100" si="7">K95</f>
        <v>2192842</v>
      </c>
      <c r="L94" s="2">
        <f t="shared" si="7"/>
        <v>0</v>
      </c>
    </row>
    <row r="95" spans="1:12" ht="21" customHeight="1" x14ac:dyDescent="0.3">
      <c r="A95" s="4"/>
      <c r="B95" s="29" t="s">
        <v>29</v>
      </c>
      <c r="C95" s="7">
        <v>612</v>
      </c>
      <c r="D95" s="6">
        <v>8</v>
      </c>
      <c r="E95" s="6">
        <v>1</v>
      </c>
      <c r="F95" s="24"/>
      <c r="G95" s="25"/>
      <c r="H95" s="25"/>
      <c r="I95" s="26"/>
      <c r="J95" s="4"/>
      <c r="K95" s="3">
        <f t="shared" si="7"/>
        <v>2192842</v>
      </c>
      <c r="L95" s="2">
        <f t="shared" si="7"/>
        <v>0</v>
      </c>
    </row>
    <row r="96" spans="1:12" ht="114.75" customHeight="1" x14ac:dyDescent="0.3">
      <c r="A96" s="4"/>
      <c r="B96" s="27" t="s">
        <v>82</v>
      </c>
      <c r="C96" s="7">
        <v>612</v>
      </c>
      <c r="D96" s="6">
        <v>8</v>
      </c>
      <c r="E96" s="6">
        <v>1</v>
      </c>
      <c r="F96" s="24" t="s">
        <v>75</v>
      </c>
      <c r="G96" s="25">
        <v>0</v>
      </c>
      <c r="H96" s="25" t="s">
        <v>38</v>
      </c>
      <c r="I96" s="26" t="s">
        <v>11</v>
      </c>
      <c r="J96" s="4"/>
      <c r="K96" s="3">
        <f t="shared" si="7"/>
        <v>2192842</v>
      </c>
      <c r="L96" s="2">
        <f t="shared" si="7"/>
        <v>0</v>
      </c>
    </row>
    <row r="97" spans="1:12" ht="19.5" customHeight="1" x14ac:dyDescent="0.3">
      <c r="A97" s="4"/>
      <c r="B97" s="27" t="s">
        <v>21</v>
      </c>
      <c r="C97" s="7">
        <v>612</v>
      </c>
      <c r="D97" s="6">
        <v>8</v>
      </c>
      <c r="E97" s="6">
        <v>1</v>
      </c>
      <c r="F97" s="24" t="s">
        <v>75</v>
      </c>
      <c r="G97" s="25" t="s">
        <v>39</v>
      </c>
      <c r="H97" s="25" t="s">
        <v>38</v>
      </c>
      <c r="I97" s="26" t="s">
        <v>11</v>
      </c>
      <c r="J97" s="4"/>
      <c r="K97" s="3">
        <f t="shared" si="7"/>
        <v>2192842</v>
      </c>
      <c r="L97" s="2">
        <f t="shared" si="7"/>
        <v>0</v>
      </c>
    </row>
    <row r="98" spans="1:12" ht="24" customHeight="1" x14ac:dyDescent="0.3">
      <c r="A98" s="4"/>
      <c r="B98" s="27" t="s">
        <v>28</v>
      </c>
      <c r="C98" s="7">
        <v>612</v>
      </c>
      <c r="D98" s="6">
        <v>8</v>
      </c>
      <c r="E98" s="6">
        <v>1</v>
      </c>
      <c r="F98" s="24" t="s">
        <v>75</v>
      </c>
      <c r="G98" s="25" t="s">
        <v>39</v>
      </c>
      <c r="H98" s="25" t="s">
        <v>44</v>
      </c>
      <c r="I98" s="26" t="s">
        <v>11</v>
      </c>
      <c r="J98" s="4"/>
      <c r="K98" s="3">
        <f t="shared" si="7"/>
        <v>2192842</v>
      </c>
      <c r="L98" s="2">
        <f t="shared" si="7"/>
        <v>0</v>
      </c>
    </row>
    <row r="99" spans="1:12" ht="21.75" customHeight="1" x14ac:dyDescent="0.3">
      <c r="A99" s="4"/>
      <c r="B99" s="27" t="s">
        <v>37</v>
      </c>
      <c r="C99" s="7">
        <v>612</v>
      </c>
      <c r="D99" s="6">
        <v>8</v>
      </c>
      <c r="E99" s="6">
        <v>1</v>
      </c>
      <c r="F99" s="24" t="s">
        <v>75</v>
      </c>
      <c r="G99" s="25" t="s">
        <v>39</v>
      </c>
      <c r="H99" s="25" t="s">
        <v>44</v>
      </c>
      <c r="I99" s="26" t="s">
        <v>15</v>
      </c>
      <c r="J99" s="4"/>
      <c r="K99" s="3">
        <f t="shared" si="7"/>
        <v>2192842</v>
      </c>
      <c r="L99" s="2">
        <f t="shared" si="7"/>
        <v>0</v>
      </c>
    </row>
    <row r="100" spans="1:12" ht="39" customHeight="1" x14ac:dyDescent="0.3">
      <c r="A100" s="4"/>
      <c r="B100" s="56" t="s">
        <v>36</v>
      </c>
      <c r="C100" s="7">
        <v>612</v>
      </c>
      <c r="D100" s="6">
        <v>8</v>
      </c>
      <c r="E100" s="6">
        <v>1</v>
      </c>
      <c r="F100" s="24" t="s">
        <v>75</v>
      </c>
      <c r="G100" s="25" t="s">
        <v>39</v>
      </c>
      <c r="H100" s="25" t="s">
        <v>44</v>
      </c>
      <c r="I100" s="26" t="s">
        <v>15</v>
      </c>
      <c r="J100" s="4">
        <v>200</v>
      </c>
      <c r="K100" s="3">
        <f t="shared" si="7"/>
        <v>2192842</v>
      </c>
      <c r="L100" s="2">
        <f t="shared" si="7"/>
        <v>0</v>
      </c>
    </row>
    <row r="101" spans="1:12" ht="51" customHeight="1" x14ac:dyDescent="0.3">
      <c r="A101" s="4"/>
      <c r="B101" s="56" t="s">
        <v>35</v>
      </c>
      <c r="C101" s="7">
        <v>612</v>
      </c>
      <c r="D101" s="6">
        <v>8</v>
      </c>
      <c r="E101" s="6">
        <v>1</v>
      </c>
      <c r="F101" s="24" t="s">
        <v>75</v>
      </c>
      <c r="G101" s="25" t="s">
        <v>39</v>
      </c>
      <c r="H101" s="25" t="s">
        <v>44</v>
      </c>
      <c r="I101" s="26" t="s">
        <v>15</v>
      </c>
      <c r="J101" s="4">
        <v>240</v>
      </c>
      <c r="K101" s="3">
        <v>2192842</v>
      </c>
      <c r="L101" s="2">
        <v>0</v>
      </c>
    </row>
    <row r="102" spans="1:12" ht="38.25" customHeight="1" x14ac:dyDescent="0.3">
      <c r="A102" s="53"/>
      <c r="B102" s="56" t="s">
        <v>41</v>
      </c>
      <c r="C102" s="55">
        <v>612</v>
      </c>
      <c r="D102" s="54">
        <v>8</v>
      </c>
      <c r="E102" s="54">
        <v>1</v>
      </c>
      <c r="F102" s="58" t="s">
        <v>75</v>
      </c>
      <c r="G102" s="59" t="s">
        <v>39</v>
      </c>
      <c r="H102" s="59" t="s">
        <v>44</v>
      </c>
      <c r="I102" s="60" t="s">
        <v>15</v>
      </c>
      <c r="J102" s="53">
        <v>800</v>
      </c>
      <c r="K102" s="52">
        <v>44000</v>
      </c>
      <c r="L102" s="51">
        <v>0</v>
      </c>
    </row>
    <row r="103" spans="1:12" ht="33" customHeight="1" x14ac:dyDescent="0.3">
      <c r="A103" s="53"/>
      <c r="B103" s="56" t="s">
        <v>40</v>
      </c>
      <c r="C103" s="55">
        <v>612</v>
      </c>
      <c r="D103" s="54">
        <v>8</v>
      </c>
      <c r="E103" s="54">
        <v>1</v>
      </c>
      <c r="F103" s="58" t="s">
        <v>75</v>
      </c>
      <c r="G103" s="59" t="s">
        <v>39</v>
      </c>
      <c r="H103" s="59" t="s">
        <v>44</v>
      </c>
      <c r="I103" s="60" t="s">
        <v>15</v>
      </c>
      <c r="J103" s="53">
        <v>850</v>
      </c>
      <c r="K103" s="52">
        <v>44000</v>
      </c>
      <c r="L103" s="51">
        <v>0</v>
      </c>
    </row>
    <row r="104" spans="1:12" ht="19.5" customHeight="1" x14ac:dyDescent="0.3">
      <c r="A104" s="4"/>
      <c r="B104" s="8" t="s">
        <v>66</v>
      </c>
      <c r="C104" s="7">
        <v>612</v>
      </c>
      <c r="D104" s="6">
        <v>10</v>
      </c>
      <c r="E104" s="6">
        <v>0</v>
      </c>
      <c r="F104" s="24"/>
      <c r="G104" s="25"/>
      <c r="H104" s="25"/>
      <c r="I104" s="26"/>
      <c r="J104" s="4"/>
      <c r="K104" s="3">
        <f t="shared" ref="K104:L110" si="8">K105</f>
        <v>166365.84</v>
      </c>
      <c r="L104" s="2">
        <f t="shared" si="8"/>
        <v>0</v>
      </c>
    </row>
    <row r="105" spans="1:12" ht="19.5" customHeight="1" x14ac:dyDescent="0.3">
      <c r="A105" s="4"/>
      <c r="B105" s="8" t="s">
        <v>67</v>
      </c>
      <c r="C105" s="7">
        <v>612</v>
      </c>
      <c r="D105" s="6">
        <v>10</v>
      </c>
      <c r="E105" s="6">
        <v>1</v>
      </c>
      <c r="F105" s="24"/>
      <c r="G105" s="25"/>
      <c r="H105" s="25"/>
      <c r="I105" s="26"/>
      <c r="J105" s="4"/>
      <c r="K105" s="3">
        <f t="shared" si="8"/>
        <v>166365.84</v>
      </c>
      <c r="L105" s="2">
        <f t="shared" si="8"/>
        <v>0</v>
      </c>
    </row>
    <row r="106" spans="1:12" ht="120.75" customHeight="1" x14ac:dyDescent="0.3">
      <c r="A106" s="4"/>
      <c r="B106" s="27" t="s">
        <v>82</v>
      </c>
      <c r="C106" s="7">
        <v>612</v>
      </c>
      <c r="D106" s="6">
        <v>10</v>
      </c>
      <c r="E106" s="6">
        <v>1</v>
      </c>
      <c r="F106" s="24" t="s">
        <v>75</v>
      </c>
      <c r="G106" s="25" t="s">
        <v>32</v>
      </c>
      <c r="H106" s="25" t="s">
        <v>38</v>
      </c>
      <c r="I106" s="26" t="s">
        <v>11</v>
      </c>
      <c r="J106" s="4"/>
      <c r="K106" s="3">
        <f t="shared" si="8"/>
        <v>166365.84</v>
      </c>
      <c r="L106" s="2">
        <f t="shared" si="8"/>
        <v>0</v>
      </c>
    </row>
    <row r="107" spans="1:12" ht="75" customHeight="1" x14ac:dyDescent="0.3">
      <c r="A107" s="4"/>
      <c r="B107" s="23" t="s">
        <v>8</v>
      </c>
      <c r="C107" s="7">
        <v>612</v>
      </c>
      <c r="D107" s="6">
        <v>10</v>
      </c>
      <c r="E107" s="6">
        <v>1</v>
      </c>
      <c r="F107" s="24" t="s">
        <v>75</v>
      </c>
      <c r="G107" s="25" t="s">
        <v>33</v>
      </c>
      <c r="H107" s="25" t="s">
        <v>38</v>
      </c>
      <c r="I107" s="26" t="s">
        <v>11</v>
      </c>
      <c r="J107" s="4"/>
      <c r="K107" s="3">
        <f t="shared" si="8"/>
        <v>166365.84</v>
      </c>
      <c r="L107" s="2">
        <f t="shared" si="8"/>
        <v>0</v>
      </c>
    </row>
    <row r="108" spans="1:12" ht="78" customHeight="1" x14ac:dyDescent="0.3">
      <c r="A108" s="4"/>
      <c r="B108" s="23" t="s">
        <v>81</v>
      </c>
      <c r="C108" s="7">
        <v>612</v>
      </c>
      <c r="D108" s="6">
        <v>10</v>
      </c>
      <c r="E108" s="6">
        <v>1</v>
      </c>
      <c r="F108" s="24" t="s">
        <v>75</v>
      </c>
      <c r="G108" s="25" t="s">
        <v>33</v>
      </c>
      <c r="H108" s="25" t="s">
        <v>44</v>
      </c>
      <c r="I108" s="26" t="s">
        <v>11</v>
      </c>
      <c r="J108" s="4"/>
      <c r="K108" s="3">
        <f t="shared" si="8"/>
        <v>166365.84</v>
      </c>
      <c r="L108" s="2">
        <f t="shared" si="8"/>
        <v>0</v>
      </c>
    </row>
    <row r="109" spans="1:12" ht="19.5" customHeight="1" x14ac:dyDescent="0.3">
      <c r="A109" s="4"/>
      <c r="B109" s="23" t="s">
        <v>16</v>
      </c>
      <c r="C109" s="7">
        <v>612</v>
      </c>
      <c r="D109" s="6">
        <v>10</v>
      </c>
      <c r="E109" s="6">
        <v>1</v>
      </c>
      <c r="F109" s="24" t="s">
        <v>75</v>
      </c>
      <c r="G109" s="25" t="s">
        <v>33</v>
      </c>
      <c r="H109" s="25" t="s">
        <v>44</v>
      </c>
      <c r="I109" s="26" t="s">
        <v>15</v>
      </c>
      <c r="J109" s="4"/>
      <c r="K109" s="3">
        <f t="shared" si="8"/>
        <v>166365.84</v>
      </c>
      <c r="L109" s="2">
        <f t="shared" si="8"/>
        <v>0</v>
      </c>
    </row>
    <row r="110" spans="1:12" ht="19.5" customHeight="1" x14ac:dyDescent="0.3">
      <c r="A110" s="4"/>
      <c r="B110" s="8" t="s">
        <v>64</v>
      </c>
      <c r="C110" s="7">
        <v>612</v>
      </c>
      <c r="D110" s="6">
        <v>10</v>
      </c>
      <c r="E110" s="6">
        <v>1</v>
      </c>
      <c r="F110" s="24" t="s">
        <v>75</v>
      </c>
      <c r="G110" s="25" t="s">
        <v>33</v>
      </c>
      <c r="H110" s="25" t="s">
        <v>44</v>
      </c>
      <c r="I110" s="26" t="s">
        <v>15</v>
      </c>
      <c r="J110" s="4">
        <v>300</v>
      </c>
      <c r="K110" s="3">
        <f t="shared" si="8"/>
        <v>166365.84</v>
      </c>
      <c r="L110" s="2">
        <f t="shared" si="8"/>
        <v>0</v>
      </c>
    </row>
    <row r="111" spans="1:12" ht="41.25" customHeight="1" x14ac:dyDescent="0.3">
      <c r="A111" s="4"/>
      <c r="B111" s="8" t="s">
        <v>65</v>
      </c>
      <c r="C111" s="7">
        <v>612</v>
      </c>
      <c r="D111" s="6">
        <v>10</v>
      </c>
      <c r="E111" s="6">
        <v>1</v>
      </c>
      <c r="F111" s="24" t="s">
        <v>75</v>
      </c>
      <c r="G111" s="25" t="s">
        <v>33</v>
      </c>
      <c r="H111" s="25" t="s">
        <v>44</v>
      </c>
      <c r="I111" s="26" t="s">
        <v>15</v>
      </c>
      <c r="J111" s="4">
        <v>320</v>
      </c>
      <c r="K111" s="3">
        <v>166365.84</v>
      </c>
      <c r="L111" s="2">
        <v>0</v>
      </c>
    </row>
    <row r="112" spans="1:12" ht="21.75" customHeight="1" x14ac:dyDescent="0.3">
      <c r="A112" s="4"/>
      <c r="B112" s="8" t="s">
        <v>68</v>
      </c>
      <c r="C112" s="7">
        <v>612</v>
      </c>
      <c r="D112" s="6">
        <v>11</v>
      </c>
      <c r="E112" s="6">
        <v>0</v>
      </c>
      <c r="F112" s="24"/>
      <c r="G112" s="25"/>
      <c r="H112" s="25"/>
      <c r="I112" s="26"/>
      <c r="J112" s="4"/>
      <c r="K112" s="3">
        <f t="shared" ref="K112:L120" si="9">K113</f>
        <v>64017.97</v>
      </c>
      <c r="L112" s="2">
        <f t="shared" si="9"/>
        <v>0</v>
      </c>
    </row>
    <row r="113" spans="1:12" ht="23.25" customHeight="1" x14ac:dyDescent="0.3">
      <c r="A113" s="4"/>
      <c r="B113" s="8" t="s">
        <v>69</v>
      </c>
      <c r="C113" s="7">
        <v>612</v>
      </c>
      <c r="D113" s="6">
        <v>11</v>
      </c>
      <c r="E113" s="6">
        <v>2</v>
      </c>
      <c r="F113" s="24"/>
      <c r="G113" s="25"/>
      <c r="H113" s="25"/>
      <c r="I113" s="26"/>
      <c r="J113" s="4"/>
      <c r="K113" s="3">
        <f t="shared" si="9"/>
        <v>64017.97</v>
      </c>
      <c r="L113" s="2">
        <f t="shared" si="9"/>
        <v>0</v>
      </c>
    </row>
    <row r="114" spans="1:12" ht="119.25" customHeight="1" x14ac:dyDescent="0.3">
      <c r="A114" s="4"/>
      <c r="B114" s="27" t="s">
        <v>82</v>
      </c>
      <c r="C114" s="7">
        <v>612</v>
      </c>
      <c r="D114" s="6">
        <v>11</v>
      </c>
      <c r="E114" s="6">
        <v>2</v>
      </c>
      <c r="F114" s="24" t="s">
        <v>75</v>
      </c>
      <c r="G114" s="25" t="s">
        <v>32</v>
      </c>
      <c r="H114" s="25" t="s">
        <v>38</v>
      </c>
      <c r="I114" s="26" t="s">
        <v>11</v>
      </c>
      <c r="J114" s="4"/>
      <c r="K114" s="3">
        <f t="shared" si="9"/>
        <v>64017.97</v>
      </c>
      <c r="L114" s="2">
        <f t="shared" si="9"/>
        <v>0</v>
      </c>
    </row>
    <row r="115" spans="1:12" ht="41.25" customHeight="1" x14ac:dyDescent="0.3">
      <c r="A115" s="4"/>
      <c r="B115" s="49" t="s">
        <v>70</v>
      </c>
      <c r="C115" s="7">
        <v>612</v>
      </c>
      <c r="D115" s="6">
        <v>11</v>
      </c>
      <c r="E115" s="6">
        <v>2</v>
      </c>
      <c r="F115" s="24" t="s">
        <v>75</v>
      </c>
      <c r="G115" s="25" t="s">
        <v>71</v>
      </c>
      <c r="H115" s="25" t="s">
        <v>38</v>
      </c>
      <c r="I115" s="26" t="s">
        <v>11</v>
      </c>
      <c r="J115" s="4"/>
      <c r="K115" s="3">
        <f t="shared" si="9"/>
        <v>64017.97</v>
      </c>
      <c r="L115" s="2">
        <f t="shared" si="9"/>
        <v>0</v>
      </c>
    </row>
    <row r="116" spans="1:12" ht="41.25" customHeight="1" x14ac:dyDescent="0.3">
      <c r="A116" s="4"/>
      <c r="B116" s="49" t="s">
        <v>72</v>
      </c>
      <c r="C116" s="7">
        <v>612</v>
      </c>
      <c r="D116" s="6">
        <v>11</v>
      </c>
      <c r="E116" s="6">
        <v>2</v>
      </c>
      <c r="F116" s="24" t="s">
        <v>75</v>
      </c>
      <c r="G116" s="25" t="s">
        <v>71</v>
      </c>
      <c r="H116" s="25" t="s">
        <v>44</v>
      </c>
      <c r="I116" s="26" t="s">
        <v>11</v>
      </c>
      <c r="J116" s="4"/>
      <c r="K116" s="3">
        <f t="shared" si="9"/>
        <v>64017.97</v>
      </c>
      <c r="L116" s="2">
        <f t="shared" si="9"/>
        <v>0</v>
      </c>
    </row>
    <row r="117" spans="1:12" ht="23.25" customHeight="1" x14ac:dyDescent="0.3">
      <c r="A117" s="4"/>
      <c r="B117" s="27" t="s">
        <v>37</v>
      </c>
      <c r="C117" s="7">
        <v>612</v>
      </c>
      <c r="D117" s="6">
        <v>11</v>
      </c>
      <c r="E117" s="6">
        <v>2</v>
      </c>
      <c r="F117" s="24" t="s">
        <v>75</v>
      </c>
      <c r="G117" s="25" t="s">
        <v>71</v>
      </c>
      <c r="H117" s="25" t="s">
        <v>44</v>
      </c>
      <c r="I117" s="26" t="s">
        <v>15</v>
      </c>
      <c r="J117" s="4"/>
      <c r="K117" s="3">
        <f>K120+K118</f>
        <v>64017.97</v>
      </c>
      <c r="L117" s="2">
        <f>L120</f>
        <v>0</v>
      </c>
    </row>
    <row r="118" spans="1:12" ht="115.5" customHeight="1" x14ac:dyDescent="0.3">
      <c r="A118" s="4"/>
      <c r="B118" s="50" t="s">
        <v>42</v>
      </c>
      <c r="C118" s="7">
        <v>612</v>
      </c>
      <c r="D118" s="6">
        <v>11</v>
      </c>
      <c r="E118" s="6">
        <v>2</v>
      </c>
      <c r="F118" s="24" t="s">
        <v>75</v>
      </c>
      <c r="G118" s="25" t="s">
        <v>71</v>
      </c>
      <c r="H118" s="25" t="s">
        <v>44</v>
      </c>
      <c r="I118" s="26" t="s">
        <v>15</v>
      </c>
      <c r="J118" s="4">
        <v>100</v>
      </c>
      <c r="K118" s="3">
        <v>5000</v>
      </c>
      <c r="L118" s="2">
        <f t="shared" si="9"/>
        <v>0</v>
      </c>
    </row>
    <row r="119" spans="1:12" ht="60" customHeight="1" x14ac:dyDescent="0.3">
      <c r="A119" s="4"/>
      <c r="B119" s="50" t="s">
        <v>46</v>
      </c>
      <c r="C119" s="7">
        <v>612</v>
      </c>
      <c r="D119" s="6">
        <v>11</v>
      </c>
      <c r="E119" s="6">
        <v>2</v>
      </c>
      <c r="F119" s="24" t="s">
        <v>75</v>
      </c>
      <c r="G119" s="25" t="s">
        <v>71</v>
      </c>
      <c r="H119" s="25" t="s">
        <v>44</v>
      </c>
      <c r="I119" s="26" t="s">
        <v>15</v>
      </c>
      <c r="J119" s="4">
        <v>120</v>
      </c>
      <c r="K119" s="3">
        <v>5000</v>
      </c>
      <c r="L119" s="2">
        <f t="shared" si="9"/>
        <v>0</v>
      </c>
    </row>
    <row r="120" spans="1:12" ht="41.25" customHeight="1" x14ac:dyDescent="0.3">
      <c r="A120" s="4"/>
      <c r="B120" s="8" t="s">
        <v>36</v>
      </c>
      <c r="C120" s="7">
        <v>612</v>
      </c>
      <c r="D120" s="6">
        <v>11</v>
      </c>
      <c r="E120" s="6">
        <v>2</v>
      </c>
      <c r="F120" s="24" t="s">
        <v>75</v>
      </c>
      <c r="G120" s="25" t="s">
        <v>71</v>
      </c>
      <c r="H120" s="25" t="s">
        <v>44</v>
      </c>
      <c r="I120" s="26" t="s">
        <v>15</v>
      </c>
      <c r="J120" s="4">
        <v>200</v>
      </c>
      <c r="K120" s="3">
        <f>K121</f>
        <v>59017.97</v>
      </c>
      <c r="L120" s="2">
        <f t="shared" si="9"/>
        <v>0</v>
      </c>
    </row>
    <row r="121" spans="1:12" ht="19.5" customHeight="1" x14ac:dyDescent="0.3">
      <c r="A121" s="4"/>
      <c r="B121" s="8" t="s">
        <v>35</v>
      </c>
      <c r="C121" s="7">
        <v>612</v>
      </c>
      <c r="D121" s="6">
        <v>11</v>
      </c>
      <c r="E121" s="6">
        <v>2</v>
      </c>
      <c r="F121" s="24" t="s">
        <v>75</v>
      </c>
      <c r="G121" s="25" t="s">
        <v>71</v>
      </c>
      <c r="H121" s="25" t="s">
        <v>44</v>
      </c>
      <c r="I121" s="26" t="s">
        <v>15</v>
      </c>
      <c r="J121" s="4">
        <v>240</v>
      </c>
      <c r="K121" s="3">
        <v>59017.97</v>
      </c>
      <c r="L121" s="2">
        <v>0</v>
      </c>
    </row>
    <row r="122" spans="1:12" x14ac:dyDescent="0.3">
      <c r="A122" s="4"/>
      <c r="B122" s="72" t="s">
        <v>22</v>
      </c>
      <c r="C122" s="73"/>
      <c r="D122" s="73"/>
      <c r="E122" s="73"/>
      <c r="F122" s="73"/>
      <c r="G122" s="73"/>
      <c r="H122" s="73"/>
      <c r="I122" s="73"/>
      <c r="J122" s="74"/>
      <c r="K122" s="2">
        <f>K94+K83+K68+K11+K112+K104+K52+K60</f>
        <v>10319755.200000001</v>
      </c>
      <c r="L122" s="2">
        <f>L94+L83+L68+L11+L112+L104+L52</f>
        <v>194500</v>
      </c>
    </row>
  </sheetData>
  <mergeCells count="10">
    <mergeCell ref="B122:J122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zoomScale="70" zoomScaleNormal="70" workbookViewId="0">
      <selection activeCell="B3" sqref="B3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63" t="s">
        <v>86</v>
      </c>
      <c r="G1" s="63"/>
      <c r="H1" s="63"/>
      <c r="I1" s="63"/>
    </row>
    <row r="2" spans="1:9" ht="18.75" customHeight="1" x14ac:dyDescent="0.3">
      <c r="A2" s="1"/>
      <c r="B2" s="63" t="s">
        <v>103</v>
      </c>
      <c r="C2" s="63"/>
      <c r="D2" s="63"/>
      <c r="E2" s="63"/>
      <c r="F2" s="63"/>
      <c r="G2" s="63"/>
      <c r="H2" s="63"/>
      <c r="I2" s="63"/>
    </row>
    <row r="3" spans="1:9" ht="18.75" customHeight="1" x14ac:dyDescent="0.3">
      <c r="A3" s="1"/>
      <c r="B3" s="1"/>
      <c r="C3" s="63" t="s">
        <v>88</v>
      </c>
      <c r="D3" s="63"/>
      <c r="E3" s="63"/>
      <c r="F3" s="63"/>
      <c r="G3" s="63"/>
      <c r="H3" s="63"/>
      <c r="I3" s="63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76" t="s">
        <v>91</v>
      </c>
      <c r="B6" s="76"/>
      <c r="C6" s="76"/>
      <c r="D6" s="76"/>
      <c r="E6" s="76"/>
      <c r="F6" s="76"/>
      <c r="G6" s="76"/>
      <c r="H6" s="76"/>
      <c r="I6" s="76"/>
    </row>
    <row r="7" spans="1:9" x14ac:dyDescent="0.3">
      <c r="A7" s="76"/>
      <c r="B7" s="76"/>
      <c r="C7" s="76"/>
      <c r="D7" s="76"/>
      <c r="E7" s="76"/>
      <c r="F7" s="76"/>
      <c r="G7" s="76"/>
      <c r="H7" s="76"/>
      <c r="I7" s="76"/>
    </row>
    <row r="8" spans="1:9" x14ac:dyDescent="0.3">
      <c r="A8" s="76"/>
      <c r="B8" s="76"/>
      <c r="C8" s="76"/>
      <c r="D8" s="76"/>
      <c r="E8" s="76"/>
      <c r="F8" s="76"/>
      <c r="G8" s="76"/>
      <c r="H8" s="76"/>
      <c r="I8" s="76"/>
    </row>
    <row r="9" spans="1:9" ht="5.25" customHeight="1" x14ac:dyDescent="0.3">
      <c r="A9" s="76"/>
      <c r="B9" s="76"/>
      <c r="C9" s="76"/>
      <c r="D9" s="76"/>
      <c r="E9" s="76"/>
      <c r="F9" s="76"/>
      <c r="G9" s="76"/>
      <c r="H9" s="76"/>
      <c r="I9" s="76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77" t="s">
        <v>5</v>
      </c>
      <c r="B11" s="78" t="s">
        <v>60</v>
      </c>
      <c r="C11" s="87" t="s">
        <v>24</v>
      </c>
      <c r="D11" s="88"/>
      <c r="E11" s="88"/>
      <c r="F11" s="88"/>
      <c r="G11" s="89"/>
      <c r="H11" s="78" t="s">
        <v>61</v>
      </c>
      <c r="I11" s="78" t="s">
        <v>58</v>
      </c>
    </row>
    <row r="12" spans="1:9" ht="16.5" customHeight="1" x14ac:dyDescent="0.3">
      <c r="A12" s="77"/>
      <c r="B12" s="86"/>
      <c r="C12" s="90"/>
      <c r="D12" s="91"/>
      <c r="E12" s="91"/>
      <c r="F12" s="91"/>
      <c r="G12" s="92"/>
      <c r="H12" s="86"/>
      <c r="I12" s="86"/>
    </row>
    <row r="13" spans="1:9" ht="115.5" customHeight="1" x14ac:dyDescent="0.3">
      <c r="A13" s="77"/>
      <c r="B13" s="79"/>
      <c r="C13" s="83" t="s">
        <v>2</v>
      </c>
      <c r="D13" s="84"/>
      <c r="E13" s="84"/>
      <c r="F13" s="85"/>
      <c r="G13" s="10" t="s">
        <v>55</v>
      </c>
      <c r="H13" s="79"/>
      <c r="I13" s="79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80</v>
      </c>
      <c r="C15" s="24" t="s">
        <v>75</v>
      </c>
      <c r="D15" s="25">
        <v>0</v>
      </c>
      <c r="E15" s="25" t="s">
        <v>38</v>
      </c>
      <c r="F15" s="25" t="s">
        <v>11</v>
      </c>
      <c r="G15" s="4"/>
      <c r="H15" s="45">
        <f>H16+H44+H49+H57+H62+H69</f>
        <v>10319755.200000001</v>
      </c>
      <c r="I15" s="45">
        <f>I16+I44+I49+I57+I62</f>
        <v>194500</v>
      </c>
    </row>
    <row r="16" spans="1:9" ht="60.75" customHeight="1" x14ac:dyDescent="0.3">
      <c r="A16" s="46"/>
      <c r="B16" s="23" t="s">
        <v>8</v>
      </c>
      <c r="C16" s="24" t="s">
        <v>75</v>
      </c>
      <c r="D16" s="25" t="s">
        <v>33</v>
      </c>
      <c r="E16" s="25" t="s">
        <v>38</v>
      </c>
      <c r="F16" s="25" t="s">
        <v>11</v>
      </c>
      <c r="G16" s="4"/>
      <c r="H16" s="45">
        <f>H17</f>
        <v>4518973.34</v>
      </c>
      <c r="I16" s="45">
        <f>I17</f>
        <v>194500</v>
      </c>
    </row>
    <row r="17" spans="1:9" ht="60" customHeight="1" x14ac:dyDescent="0.3">
      <c r="A17" s="46"/>
      <c r="B17" s="23" t="s">
        <v>81</v>
      </c>
      <c r="C17" s="24" t="s">
        <v>75</v>
      </c>
      <c r="D17" s="25" t="s">
        <v>33</v>
      </c>
      <c r="E17" s="25" t="s">
        <v>44</v>
      </c>
      <c r="F17" s="25" t="s">
        <v>11</v>
      </c>
      <c r="G17" s="4"/>
      <c r="H17" s="45">
        <f>H21+H24+H31+H41+H38+H18</f>
        <v>4518973.34</v>
      </c>
      <c r="I17" s="45">
        <f>I21+I24+I31+I41+I38</f>
        <v>194500</v>
      </c>
    </row>
    <row r="18" spans="1:9" ht="42" customHeight="1" x14ac:dyDescent="0.3">
      <c r="A18" s="46"/>
      <c r="B18" s="57" t="s">
        <v>92</v>
      </c>
      <c r="C18" s="58" t="s">
        <v>93</v>
      </c>
      <c r="D18" s="59" t="s">
        <v>33</v>
      </c>
      <c r="E18" s="59" t="s">
        <v>44</v>
      </c>
      <c r="F18" s="60" t="s">
        <v>94</v>
      </c>
      <c r="G18" s="53"/>
      <c r="H18" s="52">
        <f>H19</f>
        <v>510000</v>
      </c>
      <c r="I18" s="51">
        <v>0</v>
      </c>
    </row>
    <row r="19" spans="1:9" ht="30.75" customHeight="1" x14ac:dyDescent="0.3">
      <c r="A19" s="46"/>
      <c r="B19" s="57" t="s">
        <v>41</v>
      </c>
      <c r="C19" s="58" t="s">
        <v>93</v>
      </c>
      <c r="D19" s="59" t="s">
        <v>33</v>
      </c>
      <c r="E19" s="59" t="s">
        <v>44</v>
      </c>
      <c r="F19" s="60" t="s">
        <v>94</v>
      </c>
      <c r="G19" s="53">
        <v>800</v>
      </c>
      <c r="H19" s="52">
        <f>H20</f>
        <v>510000</v>
      </c>
      <c r="I19" s="51">
        <v>0</v>
      </c>
    </row>
    <row r="20" spans="1:9" ht="32.25" customHeight="1" x14ac:dyDescent="0.3">
      <c r="A20" s="46"/>
      <c r="B20" s="57" t="s">
        <v>53</v>
      </c>
      <c r="C20" s="58" t="s">
        <v>93</v>
      </c>
      <c r="D20" s="59" t="s">
        <v>33</v>
      </c>
      <c r="E20" s="59" t="s">
        <v>44</v>
      </c>
      <c r="F20" s="60" t="s">
        <v>94</v>
      </c>
      <c r="G20" s="53">
        <v>870</v>
      </c>
      <c r="H20" s="52">
        <v>510000</v>
      </c>
      <c r="I20" s="51">
        <v>0</v>
      </c>
    </row>
    <row r="21" spans="1:9" ht="24.75" customHeight="1" x14ac:dyDescent="0.3">
      <c r="A21" s="46"/>
      <c r="B21" s="27" t="s">
        <v>56</v>
      </c>
      <c r="C21" s="24" t="s">
        <v>75</v>
      </c>
      <c r="D21" s="25" t="s">
        <v>33</v>
      </c>
      <c r="E21" s="25" t="s">
        <v>44</v>
      </c>
      <c r="F21" s="25" t="s">
        <v>14</v>
      </c>
      <c r="G21" s="4"/>
      <c r="H21" s="45">
        <f>H22</f>
        <v>20000</v>
      </c>
      <c r="I21" s="45">
        <f>I22</f>
        <v>0</v>
      </c>
    </row>
    <row r="22" spans="1:9" ht="22.5" customHeight="1" x14ac:dyDescent="0.3">
      <c r="A22" s="46"/>
      <c r="B22" s="8" t="s">
        <v>41</v>
      </c>
      <c r="C22" s="24" t="s">
        <v>75</v>
      </c>
      <c r="D22" s="25" t="s">
        <v>33</v>
      </c>
      <c r="E22" s="25" t="s">
        <v>44</v>
      </c>
      <c r="F22" s="25" t="s">
        <v>14</v>
      </c>
      <c r="G22" s="4">
        <v>800</v>
      </c>
      <c r="H22" s="45">
        <f>H23</f>
        <v>20000</v>
      </c>
      <c r="I22" s="45">
        <f>I23</f>
        <v>0</v>
      </c>
    </row>
    <row r="23" spans="1:9" ht="21" customHeight="1" x14ac:dyDescent="0.3">
      <c r="A23" s="46"/>
      <c r="B23" s="8" t="s">
        <v>53</v>
      </c>
      <c r="C23" s="24" t="s">
        <v>75</v>
      </c>
      <c r="D23" s="25" t="s">
        <v>33</v>
      </c>
      <c r="E23" s="25" t="s">
        <v>44</v>
      </c>
      <c r="F23" s="25" t="s">
        <v>14</v>
      </c>
      <c r="G23" s="4">
        <v>870</v>
      </c>
      <c r="H23" s="45">
        <f>'Приложение № 4'!K39</f>
        <v>20000</v>
      </c>
      <c r="I23" s="45">
        <f>'Приложение № 4'!L39</f>
        <v>0</v>
      </c>
    </row>
    <row r="24" spans="1:9" ht="40.5" customHeight="1" x14ac:dyDescent="0.3">
      <c r="A24" s="46"/>
      <c r="B24" s="23" t="s">
        <v>9</v>
      </c>
      <c r="C24" s="24" t="s">
        <v>75</v>
      </c>
      <c r="D24" s="25" t="s">
        <v>33</v>
      </c>
      <c r="E24" s="25" t="s">
        <v>44</v>
      </c>
      <c r="F24" s="25" t="s">
        <v>12</v>
      </c>
      <c r="G24" s="4"/>
      <c r="H24" s="45">
        <f>H25+H27+H29</f>
        <v>2748514.7</v>
      </c>
      <c r="I24" s="45">
        <f>I25+I27+I29</f>
        <v>0</v>
      </c>
    </row>
    <row r="25" spans="1:9" ht="79.5" customHeight="1" x14ac:dyDescent="0.3">
      <c r="A25" s="46"/>
      <c r="B25" s="8" t="s">
        <v>42</v>
      </c>
      <c r="C25" s="24" t="s">
        <v>75</v>
      </c>
      <c r="D25" s="25" t="s">
        <v>33</v>
      </c>
      <c r="E25" s="25" t="s">
        <v>44</v>
      </c>
      <c r="F25" s="25" t="s">
        <v>12</v>
      </c>
      <c r="G25" s="4">
        <v>100</v>
      </c>
      <c r="H25" s="45">
        <f>H26</f>
        <v>2482025.7000000002</v>
      </c>
      <c r="I25" s="45">
        <f>I26</f>
        <v>0</v>
      </c>
    </row>
    <row r="26" spans="1:9" ht="37.5" x14ac:dyDescent="0.3">
      <c r="A26" s="46"/>
      <c r="B26" s="8" t="s">
        <v>46</v>
      </c>
      <c r="C26" s="24" t="s">
        <v>75</v>
      </c>
      <c r="D26" s="25" t="s">
        <v>33</v>
      </c>
      <c r="E26" s="25" t="s">
        <v>44</v>
      </c>
      <c r="F26" s="25" t="s">
        <v>12</v>
      </c>
      <c r="G26" s="4">
        <v>120</v>
      </c>
      <c r="H26" s="45">
        <f>'Приложение № 4'!K25+'Приложение № 4'!K18</f>
        <v>2482025.7000000002</v>
      </c>
      <c r="I26" s="45">
        <f>'Приложение № 4'!L25+'Приложение № 4'!L18</f>
        <v>0</v>
      </c>
    </row>
    <row r="27" spans="1:9" ht="41.25" customHeight="1" x14ac:dyDescent="0.3">
      <c r="A27" s="46"/>
      <c r="B27" s="8" t="s">
        <v>36</v>
      </c>
      <c r="C27" s="24" t="s">
        <v>75</v>
      </c>
      <c r="D27" s="25" t="s">
        <v>33</v>
      </c>
      <c r="E27" s="25" t="s">
        <v>44</v>
      </c>
      <c r="F27" s="25" t="s">
        <v>12</v>
      </c>
      <c r="G27" s="4">
        <v>200</v>
      </c>
      <c r="H27" s="45">
        <f>H28</f>
        <v>264365</v>
      </c>
      <c r="I27" s="45">
        <f>I28</f>
        <v>0</v>
      </c>
    </row>
    <row r="28" spans="1:9" ht="39" customHeight="1" x14ac:dyDescent="0.3">
      <c r="A28" s="46"/>
      <c r="B28" s="8" t="s">
        <v>35</v>
      </c>
      <c r="C28" s="24" t="s">
        <v>75</v>
      </c>
      <c r="D28" s="25" t="s">
        <v>33</v>
      </c>
      <c r="E28" s="25" t="s">
        <v>44</v>
      </c>
      <c r="F28" s="25" t="s">
        <v>12</v>
      </c>
      <c r="G28" s="4">
        <v>240</v>
      </c>
      <c r="H28" s="45">
        <f>'Приложение № 4'!K27</f>
        <v>264365</v>
      </c>
      <c r="I28" s="45">
        <f>'Приложение № 4'!L27</f>
        <v>0</v>
      </c>
    </row>
    <row r="29" spans="1:9" x14ac:dyDescent="0.3">
      <c r="A29" s="46"/>
      <c r="B29" s="8" t="s">
        <v>41</v>
      </c>
      <c r="C29" s="24" t="s">
        <v>75</v>
      </c>
      <c r="D29" s="25" t="s">
        <v>33</v>
      </c>
      <c r="E29" s="25" t="s">
        <v>44</v>
      </c>
      <c r="F29" s="25" t="s">
        <v>12</v>
      </c>
      <c r="G29" s="4">
        <v>800</v>
      </c>
      <c r="H29" s="45">
        <f>H30</f>
        <v>2124</v>
      </c>
      <c r="I29" s="45">
        <f>I30</f>
        <v>0</v>
      </c>
    </row>
    <row r="30" spans="1:9" x14ac:dyDescent="0.3">
      <c r="A30" s="46"/>
      <c r="B30" s="8" t="s">
        <v>40</v>
      </c>
      <c r="C30" s="24" t="s">
        <v>75</v>
      </c>
      <c r="D30" s="25" t="s">
        <v>33</v>
      </c>
      <c r="E30" s="25" t="s">
        <v>44</v>
      </c>
      <c r="F30" s="25" t="s">
        <v>12</v>
      </c>
      <c r="G30" s="4">
        <v>850</v>
      </c>
      <c r="H30" s="45">
        <f>'Приложение № 4'!K29</f>
        <v>2124</v>
      </c>
      <c r="I30" s="45">
        <f>'Приложение № 4'!L29</f>
        <v>0</v>
      </c>
    </row>
    <row r="31" spans="1:9" x14ac:dyDescent="0.3">
      <c r="A31" s="46"/>
      <c r="B31" s="23" t="s">
        <v>16</v>
      </c>
      <c r="C31" s="24" t="s">
        <v>75</v>
      </c>
      <c r="D31" s="25" t="s">
        <v>33</v>
      </c>
      <c r="E31" s="25" t="s">
        <v>44</v>
      </c>
      <c r="F31" s="25" t="s">
        <v>15</v>
      </c>
      <c r="G31" s="4"/>
      <c r="H31" s="45">
        <f>H36+H32+H34</f>
        <v>629745.84</v>
      </c>
      <c r="I31" s="45">
        <f>I36+I32+I34</f>
        <v>0</v>
      </c>
    </row>
    <row r="32" spans="1:9" ht="37.5" x14ac:dyDescent="0.3">
      <c r="A32" s="46"/>
      <c r="B32" s="8" t="s">
        <v>36</v>
      </c>
      <c r="C32" s="24" t="s">
        <v>75</v>
      </c>
      <c r="D32" s="25" t="s">
        <v>33</v>
      </c>
      <c r="E32" s="25" t="s">
        <v>44</v>
      </c>
      <c r="F32" s="25" t="s">
        <v>15</v>
      </c>
      <c r="G32" s="4">
        <v>200</v>
      </c>
      <c r="H32" s="45">
        <f>H33</f>
        <v>456844</v>
      </c>
      <c r="I32" s="45">
        <f>I33</f>
        <v>0</v>
      </c>
    </row>
    <row r="33" spans="1:9" ht="37.5" x14ac:dyDescent="0.3">
      <c r="A33" s="46"/>
      <c r="B33" s="8" t="s">
        <v>35</v>
      </c>
      <c r="C33" s="24" t="s">
        <v>75</v>
      </c>
      <c r="D33" s="25" t="s">
        <v>33</v>
      </c>
      <c r="E33" s="25" t="s">
        <v>44</v>
      </c>
      <c r="F33" s="25" t="s">
        <v>15</v>
      </c>
      <c r="G33" s="4">
        <v>240</v>
      </c>
      <c r="H33" s="45">
        <f>'Приложение № 4'!K49+'Приложение № 4'!K76</f>
        <v>456844</v>
      </c>
      <c r="I33" s="45">
        <f>'Приложение № 4'!L49</f>
        <v>0</v>
      </c>
    </row>
    <row r="34" spans="1:9" x14ac:dyDescent="0.3">
      <c r="A34" s="46"/>
      <c r="B34" s="8" t="s">
        <v>64</v>
      </c>
      <c r="C34" s="24" t="s">
        <v>75</v>
      </c>
      <c r="D34" s="25" t="s">
        <v>33</v>
      </c>
      <c r="E34" s="25" t="s">
        <v>44</v>
      </c>
      <c r="F34" s="25" t="s">
        <v>15</v>
      </c>
      <c r="G34" s="4">
        <v>300</v>
      </c>
      <c r="H34" s="45">
        <f>H35</f>
        <v>166365.84</v>
      </c>
      <c r="I34" s="45">
        <f>I35</f>
        <v>0</v>
      </c>
    </row>
    <row r="35" spans="1:9" ht="37.5" x14ac:dyDescent="0.3">
      <c r="A35" s="46"/>
      <c r="B35" s="8" t="s">
        <v>65</v>
      </c>
      <c r="C35" s="24" t="s">
        <v>75</v>
      </c>
      <c r="D35" s="25" t="s">
        <v>33</v>
      </c>
      <c r="E35" s="25" t="s">
        <v>44</v>
      </c>
      <c r="F35" s="25" t="s">
        <v>15</v>
      </c>
      <c r="G35" s="4">
        <v>320</v>
      </c>
      <c r="H35" s="45">
        <f>'Приложение № 4'!K111</f>
        <v>166365.84</v>
      </c>
      <c r="I35" s="45">
        <f>'Приложение № 4'!L111</f>
        <v>0</v>
      </c>
    </row>
    <row r="36" spans="1:9" x14ac:dyDescent="0.3">
      <c r="A36" s="46"/>
      <c r="B36" s="8" t="s">
        <v>41</v>
      </c>
      <c r="C36" s="24" t="s">
        <v>75</v>
      </c>
      <c r="D36" s="25" t="s">
        <v>33</v>
      </c>
      <c r="E36" s="25" t="s">
        <v>44</v>
      </c>
      <c r="F36" s="25" t="s">
        <v>15</v>
      </c>
      <c r="G36" s="4">
        <v>800</v>
      </c>
      <c r="H36" s="45">
        <f>H37</f>
        <v>6536</v>
      </c>
      <c r="I36" s="45">
        <f>I37</f>
        <v>0</v>
      </c>
    </row>
    <row r="37" spans="1:9" x14ac:dyDescent="0.3">
      <c r="A37" s="46"/>
      <c r="B37" s="8" t="s">
        <v>40</v>
      </c>
      <c r="C37" s="24" t="s">
        <v>75</v>
      </c>
      <c r="D37" s="25" t="s">
        <v>33</v>
      </c>
      <c r="E37" s="25" t="s">
        <v>44</v>
      </c>
      <c r="F37" s="25" t="s">
        <v>15</v>
      </c>
      <c r="G37" s="4">
        <v>850</v>
      </c>
      <c r="H37" s="45">
        <f>'Приложение № 4'!K51</f>
        <v>6536</v>
      </c>
      <c r="I37" s="45">
        <f>'Приложение № 4'!L51</f>
        <v>0</v>
      </c>
    </row>
    <row r="38" spans="1:9" ht="100.5" customHeight="1" x14ac:dyDescent="0.3">
      <c r="A38" s="46"/>
      <c r="B38" s="8" t="s">
        <v>87</v>
      </c>
      <c r="C38" s="24" t="s">
        <v>75</v>
      </c>
      <c r="D38" s="25" t="s">
        <v>33</v>
      </c>
      <c r="E38" s="25" t="s">
        <v>44</v>
      </c>
      <c r="F38" s="26" t="s">
        <v>78</v>
      </c>
      <c r="G38" s="4"/>
      <c r="H38" s="3">
        <f t="shared" ref="H38:I39" si="0">H39</f>
        <v>194500</v>
      </c>
      <c r="I38" s="2">
        <f t="shared" si="0"/>
        <v>194500</v>
      </c>
    </row>
    <row r="39" spans="1:9" ht="75.75" customHeight="1" x14ac:dyDescent="0.3">
      <c r="A39" s="46"/>
      <c r="B39" s="8" t="s">
        <v>42</v>
      </c>
      <c r="C39" s="24" t="s">
        <v>75</v>
      </c>
      <c r="D39" s="25" t="s">
        <v>33</v>
      </c>
      <c r="E39" s="25" t="s">
        <v>44</v>
      </c>
      <c r="F39" s="26" t="s">
        <v>78</v>
      </c>
      <c r="G39" s="4">
        <v>100</v>
      </c>
      <c r="H39" s="3">
        <f t="shared" si="0"/>
        <v>194500</v>
      </c>
      <c r="I39" s="2">
        <f t="shared" si="0"/>
        <v>194500</v>
      </c>
    </row>
    <row r="40" spans="1:9" ht="37.5" x14ac:dyDescent="0.3">
      <c r="A40" s="46"/>
      <c r="B40" s="8" t="s">
        <v>46</v>
      </c>
      <c r="C40" s="24" t="s">
        <v>75</v>
      </c>
      <c r="D40" s="25" t="s">
        <v>33</v>
      </c>
      <c r="E40" s="25" t="s">
        <v>44</v>
      </c>
      <c r="F40" s="26" t="s">
        <v>78</v>
      </c>
      <c r="G40" s="4">
        <v>120</v>
      </c>
      <c r="H40" s="3">
        <f>'Приложение № 4'!K59</f>
        <v>194500</v>
      </c>
      <c r="I40" s="2">
        <f>'Приложение № 4'!L59</f>
        <v>194500</v>
      </c>
    </row>
    <row r="41" spans="1:9" ht="39.75" customHeight="1" x14ac:dyDescent="0.3">
      <c r="A41" s="46"/>
      <c r="B41" s="23" t="s">
        <v>79</v>
      </c>
      <c r="C41" s="24" t="s">
        <v>75</v>
      </c>
      <c r="D41" s="25" t="s">
        <v>33</v>
      </c>
      <c r="E41" s="25" t="s">
        <v>44</v>
      </c>
      <c r="F41" s="25" t="s">
        <v>13</v>
      </c>
      <c r="G41" s="4"/>
      <c r="H41" s="45">
        <f>H42</f>
        <v>416212.8</v>
      </c>
      <c r="I41" s="45">
        <f>I42</f>
        <v>0</v>
      </c>
    </row>
    <row r="42" spans="1:9" ht="21.75" customHeight="1" x14ac:dyDescent="0.3">
      <c r="A42" s="46"/>
      <c r="B42" s="8" t="s">
        <v>43</v>
      </c>
      <c r="C42" s="24" t="s">
        <v>75</v>
      </c>
      <c r="D42" s="25" t="s">
        <v>33</v>
      </c>
      <c r="E42" s="25" t="s">
        <v>44</v>
      </c>
      <c r="F42" s="25" t="s">
        <v>13</v>
      </c>
      <c r="G42" s="4">
        <v>500</v>
      </c>
      <c r="H42" s="45">
        <f>H43</f>
        <v>416212.8</v>
      </c>
      <c r="I42" s="45">
        <f>I43</f>
        <v>0</v>
      </c>
    </row>
    <row r="43" spans="1:9" x14ac:dyDescent="0.3">
      <c r="A43" s="46"/>
      <c r="B43" s="23" t="s">
        <v>52</v>
      </c>
      <c r="C43" s="24" t="s">
        <v>75</v>
      </c>
      <c r="D43" s="25" t="s">
        <v>33</v>
      </c>
      <c r="E43" s="25" t="s">
        <v>44</v>
      </c>
      <c r="F43" s="25" t="s">
        <v>13</v>
      </c>
      <c r="G43" s="4">
        <v>540</v>
      </c>
      <c r="H43" s="45">
        <f>'Приложение № 4'!K32</f>
        <v>416212.8</v>
      </c>
      <c r="I43" s="45">
        <f>'Приложение № 4'!L32</f>
        <v>0</v>
      </c>
    </row>
    <row r="44" spans="1:9" ht="24" customHeight="1" x14ac:dyDescent="0.3">
      <c r="A44" s="46"/>
      <c r="B44" s="27" t="s">
        <v>21</v>
      </c>
      <c r="C44" s="24" t="s">
        <v>75</v>
      </c>
      <c r="D44" s="25" t="s">
        <v>39</v>
      </c>
      <c r="E44" s="25" t="s">
        <v>38</v>
      </c>
      <c r="F44" s="25" t="s">
        <v>11</v>
      </c>
      <c r="G44" s="4"/>
      <c r="H44" s="45">
        <f>H45</f>
        <v>2192842</v>
      </c>
      <c r="I44" s="45">
        <f t="shared" ref="I44:I47" si="1">I45</f>
        <v>0</v>
      </c>
    </row>
    <row r="45" spans="1:9" ht="24.75" customHeight="1" x14ac:dyDescent="0.3">
      <c r="A45" s="46"/>
      <c r="B45" s="27" t="s">
        <v>28</v>
      </c>
      <c r="C45" s="24" t="s">
        <v>75</v>
      </c>
      <c r="D45" s="25" t="s">
        <v>39</v>
      </c>
      <c r="E45" s="25" t="s">
        <v>44</v>
      </c>
      <c r="F45" s="25" t="s">
        <v>11</v>
      </c>
      <c r="G45" s="4"/>
      <c r="H45" s="45">
        <f>H46</f>
        <v>2192842</v>
      </c>
      <c r="I45" s="45">
        <f t="shared" si="1"/>
        <v>0</v>
      </c>
    </row>
    <row r="46" spans="1:9" x14ac:dyDescent="0.3">
      <c r="A46" s="46"/>
      <c r="B46" s="27" t="s">
        <v>37</v>
      </c>
      <c r="C46" s="24" t="s">
        <v>75</v>
      </c>
      <c r="D46" s="25" t="s">
        <v>39</v>
      </c>
      <c r="E46" s="25" t="s">
        <v>44</v>
      </c>
      <c r="F46" s="25" t="s">
        <v>15</v>
      </c>
      <c r="G46" s="4"/>
      <c r="H46" s="45">
        <f>H47</f>
        <v>2192842</v>
      </c>
      <c r="I46" s="45">
        <f t="shared" si="1"/>
        <v>0</v>
      </c>
    </row>
    <row r="47" spans="1:9" ht="38.25" customHeight="1" x14ac:dyDescent="0.3">
      <c r="A47" s="46"/>
      <c r="B47" s="56" t="s">
        <v>36</v>
      </c>
      <c r="C47" s="24" t="s">
        <v>75</v>
      </c>
      <c r="D47" s="25" t="s">
        <v>39</v>
      </c>
      <c r="E47" s="25" t="s">
        <v>44</v>
      </c>
      <c r="F47" s="25" t="s">
        <v>15</v>
      </c>
      <c r="G47" s="53">
        <v>200</v>
      </c>
      <c r="H47" s="45">
        <f>H48</f>
        <v>2192842</v>
      </c>
      <c r="I47" s="45">
        <f t="shared" si="1"/>
        <v>0</v>
      </c>
    </row>
    <row r="48" spans="1:9" ht="37.5" x14ac:dyDescent="0.3">
      <c r="A48" s="46"/>
      <c r="B48" s="56" t="s">
        <v>35</v>
      </c>
      <c r="C48" s="24" t="s">
        <v>75</v>
      </c>
      <c r="D48" s="25" t="s">
        <v>39</v>
      </c>
      <c r="E48" s="25" t="s">
        <v>44</v>
      </c>
      <c r="F48" s="25" t="s">
        <v>15</v>
      </c>
      <c r="G48" s="53">
        <v>240</v>
      </c>
      <c r="H48" s="45">
        <f>'Приложение № 4'!K101</f>
        <v>2192842</v>
      </c>
      <c r="I48" s="45">
        <f>'Приложение № 4'!L101</f>
        <v>0</v>
      </c>
    </row>
    <row r="49" spans="1:9" ht="39" customHeight="1" x14ac:dyDescent="0.3">
      <c r="A49" s="46"/>
      <c r="B49" s="27" t="s">
        <v>19</v>
      </c>
      <c r="C49" s="24" t="s">
        <v>75</v>
      </c>
      <c r="D49" s="25" t="s">
        <v>34</v>
      </c>
      <c r="E49" s="25" t="s">
        <v>38</v>
      </c>
      <c r="F49" s="25" t="s">
        <v>11</v>
      </c>
      <c r="G49" s="4"/>
      <c r="H49" s="45">
        <f>H50</f>
        <v>2193331.89</v>
      </c>
      <c r="I49" s="45">
        <f t="shared" ref="I49:I52" si="2">I50</f>
        <v>0</v>
      </c>
    </row>
    <row r="50" spans="1:9" ht="22.5" customHeight="1" x14ac:dyDescent="0.3">
      <c r="A50" s="46"/>
      <c r="B50" s="27" t="s">
        <v>20</v>
      </c>
      <c r="C50" s="24" t="s">
        <v>75</v>
      </c>
      <c r="D50" s="25" t="s">
        <v>34</v>
      </c>
      <c r="E50" s="25" t="s">
        <v>44</v>
      </c>
      <c r="F50" s="25" t="s">
        <v>11</v>
      </c>
      <c r="G50" s="4"/>
      <c r="H50" s="45">
        <f>H51+H54</f>
        <v>2193331.89</v>
      </c>
      <c r="I50" s="45">
        <f t="shared" si="2"/>
        <v>0</v>
      </c>
    </row>
    <row r="51" spans="1:9" ht="21.75" customHeight="1" x14ac:dyDescent="0.3">
      <c r="A51" s="46"/>
      <c r="B51" s="27" t="s">
        <v>37</v>
      </c>
      <c r="C51" s="24" t="s">
        <v>75</v>
      </c>
      <c r="D51" s="25" t="s">
        <v>34</v>
      </c>
      <c r="E51" s="25" t="s">
        <v>44</v>
      </c>
      <c r="F51" s="25" t="s">
        <v>15</v>
      </c>
      <c r="G51" s="4"/>
      <c r="H51" s="45">
        <f>H52</f>
        <v>2192331.89</v>
      </c>
      <c r="I51" s="45">
        <f t="shared" si="2"/>
        <v>0</v>
      </c>
    </row>
    <row r="52" spans="1:9" ht="42" customHeight="1" x14ac:dyDescent="0.3">
      <c r="A52" s="46"/>
      <c r="B52" s="8" t="s">
        <v>36</v>
      </c>
      <c r="C52" s="24" t="s">
        <v>75</v>
      </c>
      <c r="D52" s="25" t="s">
        <v>34</v>
      </c>
      <c r="E52" s="25" t="s">
        <v>44</v>
      </c>
      <c r="F52" s="25" t="s">
        <v>15</v>
      </c>
      <c r="G52" s="4">
        <v>200</v>
      </c>
      <c r="H52" s="45">
        <f>H53</f>
        <v>2192331.89</v>
      </c>
      <c r="I52" s="45">
        <f t="shared" si="2"/>
        <v>0</v>
      </c>
    </row>
    <row r="53" spans="1:9" ht="39" customHeight="1" x14ac:dyDescent="0.3">
      <c r="A53" s="46"/>
      <c r="B53" s="8" t="s">
        <v>35</v>
      </c>
      <c r="C53" s="24" t="s">
        <v>75</v>
      </c>
      <c r="D53" s="25" t="s">
        <v>34</v>
      </c>
      <c r="E53" s="25" t="s">
        <v>44</v>
      </c>
      <c r="F53" s="25" t="s">
        <v>15</v>
      </c>
      <c r="G53" s="4">
        <v>240</v>
      </c>
      <c r="H53" s="45">
        <f>'Приложение № 4'!K90</f>
        <v>2192331.89</v>
      </c>
      <c r="I53" s="45">
        <f>'Приложение № 4'!L90</f>
        <v>0</v>
      </c>
    </row>
    <row r="54" spans="1:9" ht="39" customHeight="1" x14ac:dyDescent="0.3">
      <c r="A54" s="46"/>
      <c r="B54" s="8" t="s">
        <v>83</v>
      </c>
      <c r="C54" s="24" t="s">
        <v>75</v>
      </c>
      <c r="D54" s="25" t="s">
        <v>34</v>
      </c>
      <c r="E54" s="25" t="s">
        <v>44</v>
      </c>
      <c r="F54" s="25" t="s">
        <v>84</v>
      </c>
      <c r="G54" s="4"/>
      <c r="H54" s="45">
        <v>1000</v>
      </c>
      <c r="I54" s="45">
        <v>0</v>
      </c>
    </row>
    <row r="55" spans="1:9" ht="39" customHeight="1" x14ac:dyDescent="0.3">
      <c r="A55" s="46"/>
      <c r="B55" s="8" t="s">
        <v>43</v>
      </c>
      <c r="C55" s="24" t="s">
        <v>75</v>
      </c>
      <c r="D55" s="25" t="s">
        <v>34</v>
      </c>
      <c r="E55" s="25" t="s">
        <v>44</v>
      </c>
      <c r="F55" s="25" t="s">
        <v>84</v>
      </c>
      <c r="G55" s="4">
        <v>500</v>
      </c>
      <c r="H55" s="45">
        <v>1000</v>
      </c>
      <c r="I55" s="45">
        <v>0</v>
      </c>
    </row>
    <row r="56" spans="1:9" ht="39" customHeight="1" x14ac:dyDescent="0.3">
      <c r="A56" s="46"/>
      <c r="B56" s="8" t="s">
        <v>52</v>
      </c>
      <c r="C56" s="24" t="s">
        <v>75</v>
      </c>
      <c r="D56" s="25" t="s">
        <v>34</v>
      </c>
      <c r="E56" s="25" t="s">
        <v>44</v>
      </c>
      <c r="F56" s="25" t="s">
        <v>84</v>
      </c>
      <c r="G56" s="4">
        <v>540</v>
      </c>
      <c r="H56" s="45">
        <f>'Приложение № 4'!K93</f>
        <v>1000</v>
      </c>
      <c r="I56" s="45">
        <v>0</v>
      </c>
    </row>
    <row r="57" spans="1:9" ht="60" customHeight="1" x14ac:dyDescent="0.3">
      <c r="A57" s="46"/>
      <c r="B57" s="27" t="s">
        <v>17</v>
      </c>
      <c r="C57" s="24" t="s">
        <v>75</v>
      </c>
      <c r="D57" s="25" t="s">
        <v>45</v>
      </c>
      <c r="E57" s="25" t="s">
        <v>38</v>
      </c>
      <c r="F57" s="25" t="s">
        <v>11</v>
      </c>
      <c r="G57" s="4"/>
      <c r="H57" s="45">
        <f>H58</f>
        <v>1266590</v>
      </c>
      <c r="I57" s="45">
        <f t="shared" ref="I57:I60" si="3">I58</f>
        <v>0</v>
      </c>
    </row>
    <row r="58" spans="1:9" ht="37.5" x14ac:dyDescent="0.3">
      <c r="A58" s="46"/>
      <c r="B58" s="27" t="s">
        <v>18</v>
      </c>
      <c r="C58" s="24" t="s">
        <v>75</v>
      </c>
      <c r="D58" s="25" t="s">
        <v>45</v>
      </c>
      <c r="E58" s="25" t="s">
        <v>44</v>
      </c>
      <c r="F58" s="25" t="s">
        <v>11</v>
      </c>
      <c r="G58" s="4"/>
      <c r="H58" s="45">
        <f>H59</f>
        <v>1266590</v>
      </c>
      <c r="I58" s="45">
        <f t="shared" si="3"/>
        <v>0</v>
      </c>
    </row>
    <row r="59" spans="1:9" x14ac:dyDescent="0.3">
      <c r="A59" s="46"/>
      <c r="B59" s="27" t="s">
        <v>37</v>
      </c>
      <c r="C59" s="24" t="s">
        <v>75</v>
      </c>
      <c r="D59" s="25" t="s">
        <v>45</v>
      </c>
      <c r="E59" s="25" t="s">
        <v>44</v>
      </c>
      <c r="F59" s="25" t="s">
        <v>15</v>
      </c>
      <c r="G59" s="4"/>
      <c r="H59" s="45">
        <f>H60</f>
        <v>1266590</v>
      </c>
      <c r="I59" s="45">
        <f t="shared" si="3"/>
        <v>0</v>
      </c>
    </row>
    <row r="60" spans="1:9" ht="39.75" customHeight="1" x14ac:dyDescent="0.3">
      <c r="A60" s="46"/>
      <c r="B60" s="8" t="s">
        <v>36</v>
      </c>
      <c r="C60" s="24" t="s">
        <v>75</v>
      </c>
      <c r="D60" s="25" t="s">
        <v>45</v>
      </c>
      <c r="E60" s="25" t="s">
        <v>44</v>
      </c>
      <c r="F60" s="25" t="s">
        <v>15</v>
      </c>
      <c r="G60" s="4">
        <v>200</v>
      </c>
      <c r="H60" s="45">
        <f>H61</f>
        <v>1266590</v>
      </c>
      <c r="I60" s="45">
        <f t="shared" si="3"/>
        <v>0</v>
      </c>
    </row>
    <row r="61" spans="1:9" ht="38.25" customHeight="1" x14ac:dyDescent="0.3">
      <c r="A61" s="46"/>
      <c r="B61" s="8" t="s">
        <v>35</v>
      </c>
      <c r="C61" s="24" t="s">
        <v>75</v>
      </c>
      <c r="D61" s="25" t="s">
        <v>45</v>
      </c>
      <c r="E61" s="25" t="s">
        <v>44</v>
      </c>
      <c r="F61" s="25" t="s">
        <v>15</v>
      </c>
      <c r="G61" s="4">
        <v>240</v>
      </c>
      <c r="H61" s="45">
        <f>'Приложение № 4'!K75</f>
        <v>1266590</v>
      </c>
      <c r="I61" s="45">
        <f>'Приложение № 4'!L75</f>
        <v>0</v>
      </c>
    </row>
    <row r="62" spans="1:9" ht="38.25" customHeight="1" x14ac:dyDescent="0.3">
      <c r="A62" s="46"/>
      <c r="B62" s="49" t="s">
        <v>70</v>
      </c>
      <c r="C62" s="24" t="s">
        <v>75</v>
      </c>
      <c r="D62" s="25" t="s">
        <v>71</v>
      </c>
      <c r="E62" s="25" t="s">
        <v>38</v>
      </c>
      <c r="F62" s="25" t="s">
        <v>11</v>
      </c>
      <c r="G62" s="4"/>
      <c r="H62" s="45">
        <f t="shared" ref="H62:I67" si="4">H63</f>
        <v>64017.97</v>
      </c>
      <c r="I62" s="45">
        <f t="shared" si="4"/>
        <v>0</v>
      </c>
    </row>
    <row r="63" spans="1:9" ht="38.25" customHeight="1" x14ac:dyDescent="0.3">
      <c r="A63" s="46"/>
      <c r="B63" s="49" t="s">
        <v>72</v>
      </c>
      <c r="C63" s="24" t="s">
        <v>75</v>
      </c>
      <c r="D63" s="25" t="s">
        <v>71</v>
      </c>
      <c r="E63" s="25" t="s">
        <v>44</v>
      </c>
      <c r="F63" s="25" t="s">
        <v>11</v>
      </c>
      <c r="G63" s="4"/>
      <c r="H63" s="45">
        <f t="shared" si="4"/>
        <v>64017.97</v>
      </c>
      <c r="I63" s="45">
        <f t="shared" si="4"/>
        <v>0</v>
      </c>
    </row>
    <row r="64" spans="1:9" ht="24" customHeight="1" x14ac:dyDescent="0.3">
      <c r="A64" s="46"/>
      <c r="B64" s="27" t="s">
        <v>37</v>
      </c>
      <c r="C64" s="24" t="s">
        <v>75</v>
      </c>
      <c r="D64" s="25" t="s">
        <v>71</v>
      </c>
      <c r="E64" s="25" t="s">
        <v>44</v>
      </c>
      <c r="F64" s="25" t="s">
        <v>15</v>
      </c>
      <c r="G64" s="4"/>
      <c r="H64" s="45">
        <f>H67+H65</f>
        <v>64017.97</v>
      </c>
      <c r="I64" s="45">
        <f>I67</f>
        <v>0</v>
      </c>
    </row>
    <row r="65" spans="1:9" ht="96.75" customHeight="1" x14ac:dyDescent="0.3">
      <c r="A65" s="46"/>
      <c r="B65" s="50" t="s">
        <v>42</v>
      </c>
      <c r="C65" s="24" t="s">
        <v>75</v>
      </c>
      <c r="D65" s="25" t="s">
        <v>71</v>
      </c>
      <c r="E65" s="25" t="s">
        <v>44</v>
      </c>
      <c r="F65" s="25" t="s">
        <v>15</v>
      </c>
      <c r="G65" s="4">
        <v>100</v>
      </c>
      <c r="H65" s="45">
        <f>'Приложение № 4'!K118</f>
        <v>5000</v>
      </c>
      <c r="I65" s="45">
        <f t="shared" ref="I65" si="5">I68</f>
        <v>0</v>
      </c>
    </row>
    <row r="66" spans="1:9" ht="56.25" customHeight="1" x14ac:dyDescent="0.3">
      <c r="A66" s="46"/>
      <c r="B66" s="50" t="s">
        <v>46</v>
      </c>
      <c r="C66" s="24" t="s">
        <v>75</v>
      </c>
      <c r="D66" s="25" t="s">
        <v>71</v>
      </c>
      <c r="E66" s="25" t="s">
        <v>44</v>
      </c>
      <c r="F66" s="25" t="s">
        <v>15</v>
      </c>
      <c r="G66" s="4">
        <v>120</v>
      </c>
      <c r="H66" s="45">
        <f>'Приложение № 4'!K119</f>
        <v>5000</v>
      </c>
      <c r="I66" s="45">
        <f>I74</f>
        <v>194500</v>
      </c>
    </row>
    <row r="67" spans="1:9" ht="38.25" customHeight="1" x14ac:dyDescent="0.3">
      <c r="A67" s="46"/>
      <c r="B67" s="8" t="s">
        <v>36</v>
      </c>
      <c r="C67" s="24" t="s">
        <v>75</v>
      </c>
      <c r="D67" s="25" t="s">
        <v>71</v>
      </c>
      <c r="E67" s="25" t="s">
        <v>44</v>
      </c>
      <c r="F67" s="25" t="s">
        <v>15</v>
      </c>
      <c r="G67" s="4">
        <v>200</v>
      </c>
      <c r="H67" s="45">
        <f t="shared" si="4"/>
        <v>59017.97</v>
      </c>
      <c r="I67" s="45">
        <f t="shared" si="4"/>
        <v>0</v>
      </c>
    </row>
    <row r="68" spans="1:9" ht="38.25" customHeight="1" x14ac:dyDescent="0.3">
      <c r="A68" s="46"/>
      <c r="B68" s="8" t="s">
        <v>35</v>
      </c>
      <c r="C68" s="24" t="s">
        <v>75</v>
      </c>
      <c r="D68" s="25" t="s">
        <v>71</v>
      </c>
      <c r="E68" s="25" t="s">
        <v>44</v>
      </c>
      <c r="F68" s="25" t="s">
        <v>15</v>
      </c>
      <c r="G68" s="4">
        <v>240</v>
      </c>
      <c r="H68" s="45">
        <f>'Приложение № 4'!K121</f>
        <v>59017.97</v>
      </c>
      <c r="I68" s="45">
        <f>'Приложение № 4'!L121</f>
        <v>0</v>
      </c>
    </row>
    <row r="69" spans="1:9" ht="38.25" customHeight="1" x14ac:dyDescent="0.3">
      <c r="A69" s="46"/>
      <c r="B69" s="56" t="s">
        <v>98</v>
      </c>
      <c r="C69" s="58" t="s">
        <v>75</v>
      </c>
      <c r="D69" s="59" t="s">
        <v>99</v>
      </c>
      <c r="E69" s="59" t="s">
        <v>38</v>
      </c>
      <c r="F69" s="60" t="s">
        <v>11</v>
      </c>
      <c r="G69" s="53"/>
      <c r="H69" s="52">
        <v>84000</v>
      </c>
      <c r="I69" s="51">
        <v>0</v>
      </c>
    </row>
    <row r="70" spans="1:9" ht="38.25" customHeight="1" x14ac:dyDescent="0.3">
      <c r="A70" s="46"/>
      <c r="B70" s="56" t="s">
        <v>100</v>
      </c>
      <c r="C70" s="58" t="s">
        <v>75</v>
      </c>
      <c r="D70" s="59" t="s">
        <v>99</v>
      </c>
      <c r="E70" s="59" t="s">
        <v>44</v>
      </c>
      <c r="F70" s="60" t="s">
        <v>11</v>
      </c>
      <c r="G70" s="53"/>
      <c r="H70" s="52">
        <v>84000</v>
      </c>
      <c r="I70" s="51">
        <v>0</v>
      </c>
    </row>
    <row r="71" spans="1:9" ht="38.25" customHeight="1" x14ac:dyDescent="0.3">
      <c r="A71" s="46"/>
      <c r="B71" s="56" t="s">
        <v>37</v>
      </c>
      <c r="C71" s="58" t="s">
        <v>75</v>
      </c>
      <c r="D71" s="59" t="s">
        <v>99</v>
      </c>
      <c r="E71" s="59" t="s">
        <v>44</v>
      </c>
      <c r="F71" s="60" t="s">
        <v>15</v>
      </c>
      <c r="G71" s="53"/>
      <c r="H71" s="52">
        <v>84000</v>
      </c>
      <c r="I71" s="51">
        <v>0</v>
      </c>
    </row>
    <row r="72" spans="1:9" ht="38.25" customHeight="1" x14ac:dyDescent="0.3">
      <c r="A72" s="46"/>
      <c r="B72" s="56" t="s">
        <v>36</v>
      </c>
      <c r="C72" s="58" t="s">
        <v>75</v>
      </c>
      <c r="D72" s="59" t="s">
        <v>99</v>
      </c>
      <c r="E72" s="59" t="s">
        <v>44</v>
      </c>
      <c r="F72" s="60" t="s">
        <v>15</v>
      </c>
      <c r="G72" s="53">
        <v>200</v>
      </c>
      <c r="H72" s="52">
        <v>84000</v>
      </c>
      <c r="I72" s="51">
        <v>0</v>
      </c>
    </row>
    <row r="73" spans="1:9" ht="38.25" customHeight="1" x14ac:dyDescent="0.3">
      <c r="A73" s="46"/>
      <c r="B73" s="56" t="s">
        <v>35</v>
      </c>
      <c r="C73" s="58" t="s">
        <v>33</v>
      </c>
      <c r="D73" s="59" t="s">
        <v>99</v>
      </c>
      <c r="E73" s="59" t="s">
        <v>44</v>
      </c>
      <c r="F73" s="60" t="s">
        <v>15</v>
      </c>
      <c r="G73" s="53">
        <v>240</v>
      </c>
      <c r="H73" s="52">
        <v>84000</v>
      </c>
      <c r="I73" s="51">
        <v>0</v>
      </c>
    </row>
    <row r="74" spans="1:9" x14ac:dyDescent="0.3">
      <c r="A74" s="46"/>
      <c r="B74" s="72" t="s">
        <v>22</v>
      </c>
      <c r="C74" s="73"/>
      <c r="D74" s="73"/>
      <c r="E74" s="73"/>
      <c r="F74" s="73"/>
      <c r="G74" s="74"/>
      <c r="H74" s="45">
        <f>H15</f>
        <v>10319755.200000001</v>
      </c>
      <c r="I74" s="45">
        <f>I15</f>
        <v>194500</v>
      </c>
    </row>
  </sheetData>
  <mergeCells count="11">
    <mergeCell ref="F1:I1"/>
    <mergeCell ref="A6:I9"/>
    <mergeCell ref="B74:G74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№3</vt:lpstr>
      <vt:lpstr>Приложение № 4</vt:lpstr>
      <vt:lpstr>Приложение 5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2022-12-16T03:55:43Z</cp:lastPrinted>
  <dcterms:created xsi:type="dcterms:W3CDTF">2015-10-17T06:02:33Z</dcterms:created>
  <dcterms:modified xsi:type="dcterms:W3CDTF">2022-12-16T03:57:57Z</dcterms:modified>
</cp:coreProperties>
</file>